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24226"/>
  <mc:AlternateContent xmlns:mc="http://schemas.openxmlformats.org/markup-compatibility/2006">
    <mc:Choice Requires="x15">
      <x15ac:absPath xmlns:x15ac="http://schemas.microsoft.com/office/spreadsheetml/2010/11/ac" url="F:\bk julio jc\Usb 1\MEMORIAS INSTITUCIONALES 2016-2020\MEMORIA 2020\UNIDADES\DOCUMENTOS DEFINITIVOS\CARPETAS PARA TRANSICIÓN 2020\CONTRATOS JURÍDICA\"/>
    </mc:Choice>
  </mc:AlternateContent>
  <xr:revisionPtr revIDLastSave="0" documentId="8_{D25EE630-8102-4BD1-977A-910BE7FF2651}" xr6:coauthVersionLast="44" xr6:coauthVersionMax="44" xr10:uidLastSave="{00000000-0000-0000-0000-000000000000}"/>
  <bookViews>
    <workbookView xWindow="-120" yWindow="-120" windowWidth="24240" windowHeight="13140" tabRatio="599" xr2:uid="{00000000-000D-0000-FFFF-FFFF00000000}"/>
  </bookViews>
  <sheets>
    <sheet name="EXPLOTACION OTORGADA" sheetId="6" r:id="rId1"/>
    <sheet name="EXPLORACION" sheetId="9" r:id="rId2"/>
    <sheet name="Reporte Junio 2020" sheetId="10" r:id="rId3"/>
    <sheet name="Caducas" sheetId="11" r:id="rId4"/>
  </sheets>
  <definedNames>
    <definedName name="_xlnm._FilterDatabase" localSheetId="1" hidden="1">EXPLORACION!$A$44:$P$134</definedName>
    <definedName name="_xlnm._FilterDatabase" localSheetId="0" hidden="1">'EXPLOTACION OTORGADA'!$A$6:$S$140</definedName>
    <definedName name="centro1">#REF!</definedName>
    <definedName name="centro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16" i="6" l="1"/>
  <c r="M117" i="6" s="1"/>
  <c r="L116" i="6"/>
  <c r="L117" i="6" s="1"/>
  <c r="K116" i="6"/>
  <c r="K117" i="6" s="1"/>
  <c r="S115" i="6"/>
  <c r="S114" i="6"/>
  <c r="S116" i="6" s="1"/>
  <c r="N117" i="6" l="1"/>
  <c r="D6" i="10" s="1"/>
  <c r="P119" i="9"/>
  <c r="P77" i="9"/>
  <c r="P50" i="9"/>
  <c r="P45" i="9"/>
  <c r="P17" i="9"/>
  <c r="P14" i="9" l="1"/>
  <c r="P62" i="9" l="1"/>
  <c r="P117" i="9" l="1"/>
  <c r="P80" i="9"/>
  <c r="S50" i="6" l="1"/>
  <c r="S39" i="6"/>
  <c r="S36" i="6"/>
  <c r="S15" i="6"/>
  <c r="S31" i="6"/>
  <c r="P120" i="9" l="1"/>
  <c r="P103" i="9"/>
  <c r="P37" i="9"/>
  <c r="P16" i="9"/>
  <c r="S26" i="6" l="1"/>
  <c r="K39" i="9" l="1"/>
  <c r="L39" i="9"/>
  <c r="P110" i="9"/>
  <c r="P109" i="9"/>
  <c r="P48" i="9"/>
  <c r="P15" i="9"/>
  <c r="S54" i="6"/>
  <c r="P12" i="9" l="1"/>
  <c r="C9" i="10" l="1"/>
  <c r="C8" i="10"/>
  <c r="C7" i="10"/>
  <c r="P47" i="9"/>
  <c r="P49" i="9"/>
  <c r="P51" i="9"/>
  <c r="P52" i="9"/>
  <c r="P53" i="9"/>
  <c r="P54" i="9"/>
  <c r="P55" i="9"/>
  <c r="P56" i="9"/>
  <c r="P57" i="9"/>
  <c r="P58" i="9"/>
  <c r="P59" i="9"/>
  <c r="P60" i="9"/>
  <c r="P61" i="9"/>
  <c r="P63" i="9"/>
  <c r="P64" i="9"/>
  <c r="P65" i="9"/>
  <c r="P66" i="9"/>
  <c r="P67" i="9"/>
  <c r="P68" i="9"/>
  <c r="P69" i="9"/>
  <c r="P70" i="9"/>
  <c r="P71" i="9"/>
  <c r="P72" i="9"/>
  <c r="P73" i="9"/>
  <c r="P74" i="9"/>
  <c r="P75" i="9"/>
  <c r="P76" i="9"/>
  <c r="P78" i="9"/>
  <c r="P79" i="9"/>
  <c r="P81" i="9"/>
  <c r="P82" i="9"/>
  <c r="P83" i="9"/>
  <c r="P84" i="9"/>
  <c r="P85" i="9"/>
  <c r="P86" i="9"/>
  <c r="P87" i="9"/>
  <c r="P88" i="9"/>
  <c r="P89" i="9"/>
  <c r="P90" i="9"/>
  <c r="P91" i="9"/>
  <c r="P92" i="9"/>
  <c r="P93" i="9"/>
  <c r="P94" i="9"/>
  <c r="P95" i="9"/>
  <c r="P96" i="9"/>
  <c r="P97" i="9"/>
  <c r="P98" i="9"/>
  <c r="P99" i="9"/>
  <c r="P100" i="9"/>
  <c r="P101" i="9"/>
  <c r="P102" i="9"/>
  <c r="P104" i="9"/>
  <c r="P105" i="9"/>
  <c r="P106" i="9"/>
  <c r="P107" i="9"/>
  <c r="P108" i="9"/>
  <c r="P111" i="9"/>
  <c r="P112" i="9"/>
  <c r="P113" i="9"/>
  <c r="P114" i="9"/>
  <c r="P115" i="9"/>
  <c r="P116" i="9"/>
  <c r="P118" i="9"/>
  <c r="P121" i="9"/>
  <c r="P122" i="9"/>
  <c r="P123" i="9"/>
  <c r="P46" i="9"/>
  <c r="P33" i="9"/>
  <c r="S8" i="6" l="1"/>
  <c r="S9" i="6"/>
  <c r="S10" i="6"/>
  <c r="S11" i="6"/>
  <c r="S12" i="6"/>
  <c r="S13" i="6"/>
  <c r="S14" i="6"/>
  <c r="S16" i="6"/>
  <c r="S17" i="6"/>
  <c r="S18" i="6"/>
  <c r="S19" i="6"/>
  <c r="S20" i="6"/>
  <c r="S21" i="6"/>
  <c r="S22" i="6"/>
  <c r="S23" i="6"/>
  <c r="S24" i="6"/>
  <c r="S25" i="6"/>
  <c r="S27" i="6"/>
  <c r="S28" i="6"/>
  <c r="S29" i="6"/>
  <c r="S30" i="6"/>
  <c r="S32" i="6"/>
  <c r="S33" i="6"/>
  <c r="S34" i="6"/>
  <c r="S35" i="6"/>
  <c r="S37" i="6"/>
  <c r="S38" i="6"/>
  <c r="S40" i="6"/>
  <c r="S41" i="6"/>
  <c r="S42" i="6"/>
  <c r="S43" i="6"/>
  <c r="S44" i="6"/>
  <c r="S45" i="6"/>
  <c r="S46" i="6"/>
  <c r="S47" i="6"/>
  <c r="S48" i="6"/>
  <c r="S49" i="6"/>
  <c r="S51" i="6"/>
  <c r="S52" i="6"/>
  <c r="S53" i="6"/>
  <c r="S55" i="6"/>
  <c r="S56" i="6"/>
  <c r="S57" i="6"/>
  <c r="S58" i="6"/>
  <c r="S59" i="6"/>
  <c r="S60" i="6"/>
  <c r="S61" i="6"/>
  <c r="S62" i="6"/>
  <c r="S63" i="6"/>
  <c r="S64" i="6"/>
  <c r="S65" i="6"/>
  <c r="S66" i="6"/>
  <c r="S67" i="6"/>
  <c r="S68" i="6"/>
  <c r="S69" i="6"/>
  <c r="S70" i="6"/>
  <c r="S71" i="6"/>
  <c r="S72" i="6"/>
  <c r="S73" i="6"/>
  <c r="S74" i="6"/>
  <c r="S75" i="6"/>
  <c r="S76" i="6"/>
  <c r="S77" i="6"/>
  <c r="S78" i="6"/>
  <c r="S79" i="6"/>
  <c r="S80" i="6"/>
  <c r="S81" i="6"/>
  <c r="S82" i="6"/>
  <c r="S83" i="6"/>
  <c r="S84" i="6"/>
  <c r="S85" i="6"/>
  <c r="S86" i="6"/>
  <c r="S87" i="6"/>
  <c r="S88" i="6"/>
  <c r="S89" i="6"/>
  <c r="S90" i="6"/>
  <c r="S91" i="6"/>
  <c r="S92" i="6"/>
  <c r="S93" i="6"/>
  <c r="S94" i="6"/>
  <c r="S95" i="6"/>
  <c r="S96" i="6"/>
  <c r="S97" i="6"/>
  <c r="S98" i="6"/>
  <c r="S99" i="6"/>
  <c r="S100" i="6"/>
  <c r="S101" i="6"/>
  <c r="S102" i="6"/>
  <c r="S103" i="6"/>
  <c r="S104" i="6"/>
  <c r="S105" i="6"/>
  <c r="S106" i="6"/>
  <c r="S107" i="6"/>
  <c r="M108" i="6" l="1"/>
  <c r="M109" i="6" s="1"/>
  <c r="L108" i="6"/>
  <c r="L109" i="6" s="1"/>
  <c r="K108" i="6"/>
  <c r="K109" i="6" s="1"/>
  <c r="K124" i="9"/>
  <c r="K125" i="9" s="1"/>
  <c r="L124" i="9"/>
  <c r="L125" i="9" s="1"/>
  <c r="J124" i="9"/>
  <c r="J125" i="9" s="1"/>
  <c r="E124" i="9"/>
  <c r="N109" i="6" l="1"/>
  <c r="M125" i="9"/>
  <c r="F9" i="10"/>
  <c r="E9" i="10"/>
  <c r="D9" i="10"/>
  <c r="F7" i="10"/>
  <c r="E7" i="10"/>
  <c r="D7" i="10"/>
  <c r="C10" i="10"/>
  <c r="G6" i="10"/>
  <c r="G9" i="10" l="1"/>
  <c r="G7" i="10"/>
  <c r="K40" i="9"/>
  <c r="E8" i="10" s="1"/>
  <c r="E11" i="10" s="1"/>
  <c r="L40" i="9"/>
  <c r="F8" i="10" s="1"/>
  <c r="F11" i="10" s="1"/>
  <c r="J39" i="9"/>
  <c r="J40" i="9" s="1"/>
  <c r="D8" i="10" s="1"/>
  <c r="G8" i="10" l="1"/>
  <c r="D11" i="10"/>
  <c r="G11" i="10" s="1"/>
  <c r="P9" i="9" l="1"/>
  <c r="P10" i="9"/>
  <c r="P11" i="9"/>
  <c r="P13" i="9"/>
  <c r="P18" i="9"/>
  <c r="P19" i="9"/>
  <c r="P20" i="9"/>
  <c r="P21" i="9"/>
  <c r="P22" i="9"/>
  <c r="P23" i="9"/>
  <c r="P24" i="9"/>
  <c r="P25" i="9"/>
  <c r="P26" i="9"/>
  <c r="P27" i="9"/>
  <c r="P28" i="9"/>
  <c r="P29" i="9"/>
  <c r="P30" i="9"/>
  <c r="P31" i="9"/>
  <c r="P32" i="9"/>
  <c r="P34" i="9"/>
  <c r="P35" i="9"/>
  <c r="P36" i="9"/>
  <c r="P38" i="9"/>
  <c r="P8" i="9"/>
  <c r="P39" i="9" l="1"/>
  <c r="P124" i="9"/>
  <c r="S7" i="6"/>
  <c r="S108" i="6" s="1"/>
  <c r="E108"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mineria</author>
  </authors>
  <commentList>
    <comment ref="K9" authorId="0" shapeId="0" xr:uid="{00000000-0006-0000-0000-000001000000}">
      <text>
        <r>
          <rPr>
            <b/>
            <sz val="9"/>
            <color indexed="81"/>
            <rFont val="Tahoma"/>
            <family val="2"/>
          </rPr>
          <t>mineria:</t>
        </r>
        <r>
          <rPr>
            <sz val="9"/>
            <color indexed="81"/>
            <rFont val="Tahoma"/>
            <family val="2"/>
          </rPr>
          <t xml:space="preserve">
No han remitido el informe anual 2019, pero por la pandemia no le estamos considerando el plazo</t>
        </r>
      </text>
    </comment>
    <comment ref="K14" authorId="0" shapeId="0" xr:uid="{00000000-0006-0000-0000-000002000000}">
      <text>
        <r>
          <rPr>
            <b/>
            <sz val="9"/>
            <color indexed="81"/>
            <rFont val="Tahoma"/>
            <family val="2"/>
          </rPr>
          <t>mineria:</t>
        </r>
        <r>
          <rPr>
            <sz val="9"/>
            <color indexed="81"/>
            <rFont val="Tahoma"/>
            <family val="2"/>
          </rPr>
          <t xml:space="preserve">
No han remitido el informe anual 2019, pero por la pandemia no le estamos considerando el plazo</t>
        </r>
      </text>
    </comment>
    <comment ref="K15" authorId="0" shapeId="0" xr:uid="{00000000-0006-0000-0000-000003000000}">
      <text>
        <r>
          <rPr>
            <b/>
            <sz val="9"/>
            <color indexed="81"/>
            <rFont val="Tahoma"/>
            <family val="2"/>
          </rPr>
          <t>mineria:</t>
        </r>
        <r>
          <rPr>
            <sz val="9"/>
            <color indexed="81"/>
            <rFont val="Tahoma"/>
            <family val="2"/>
          </rPr>
          <t xml:space="preserve">
No han remitido el informe anual 2019, pero por la pandemia no le estamos considerando el plazo</t>
        </r>
      </text>
    </comment>
    <comment ref="K16" authorId="0" shapeId="0" xr:uid="{00000000-0006-0000-0000-000004000000}">
      <text>
        <r>
          <rPr>
            <b/>
            <sz val="9"/>
            <color indexed="81"/>
            <rFont val="Tahoma"/>
            <family val="2"/>
          </rPr>
          <t>mineria:</t>
        </r>
        <r>
          <rPr>
            <sz val="9"/>
            <color indexed="81"/>
            <rFont val="Tahoma"/>
            <family val="2"/>
          </rPr>
          <t xml:space="preserve">
No han remitido el informe anual 2019, pero por la pandemia no le estamos considerando el plazo</t>
        </r>
      </text>
    </comment>
    <comment ref="K18" authorId="0" shapeId="0" xr:uid="{00000000-0006-0000-0000-000005000000}">
      <text>
        <r>
          <rPr>
            <b/>
            <sz val="9"/>
            <color indexed="81"/>
            <rFont val="Tahoma"/>
            <family val="2"/>
          </rPr>
          <t>mineria:</t>
        </r>
        <r>
          <rPr>
            <sz val="9"/>
            <color indexed="81"/>
            <rFont val="Tahoma"/>
            <family val="2"/>
          </rPr>
          <t xml:space="preserve">
No han remitido el informe anual 2019, pero por la pandemia no le estamos considerando el plazo</t>
        </r>
      </text>
    </comment>
    <comment ref="K19" authorId="0" shapeId="0" xr:uid="{00000000-0006-0000-0000-000006000000}">
      <text>
        <r>
          <rPr>
            <b/>
            <sz val="9"/>
            <color indexed="81"/>
            <rFont val="Tahoma"/>
            <family val="2"/>
          </rPr>
          <t>mineria:</t>
        </r>
        <r>
          <rPr>
            <sz val="9"/>
            <color indexed="81"/>
            <rFont val="Tahoma"/>
            <family val="2"/>
          </rPr>
          <t xml:space="preserve">
No han remitido el informe anual 2019, pero por la pandemia no le estamos considerando el plazo</t>
        </r>
      </text>
    </comment>
    <comment ref="K23" authorId="0" shapeId="0" xr:uid="{00000000-0006-0000-0000-000007000000}">
      <text>
        <r>
          <rPr>
            <b/>
            <sz val="9"/>
            <color indexed="81"/>
            <rFont val="Tahoma"/>
            <family val="2"/>
          </rPr>
          <t>mineria:</t>
        </r>
        <r>
          <rPr>
            <sz val="9"/>
            <color indexed="81"/>
            <rFont val="Tahoma"/>
            <family val="2"/>
          </rPr>
          <t xml:space="preserve">
No han remitido el informe anual 2019, pero por la pandemia no le estamos considerando el plazo</t>
        </r>
      </text>
    </comment>
    <comment ref="K28" authorId="0" shapeId="0" xr:uid="{00000000-0006-0000-0000-000008000000}">
      <text>
        <r>
          <rPr>
            <b/>
            <sz val="9"/>
            <color indexed="81"/>
            <rFont val="Tahoma"/>
            <family val="2"/>
          </rPr>
          <t>mineria:</t>
        </r>
        <r>
          <rPr>
            <sz val="9"/>
            <color indexed="81"/>
            <rFont val="Tahoma"/>
            <family val="2"/>
          </rPr>
          <t xml:space="preserve">
No han remitido el informe anual 2019, pero por la pandemia no le estamos considerando el plazo</t>
        </r>
      </text>
    </comment>
    <comment ref="K29" authorId="0" shapeId="0" xr:uid="{00000000-0006-0000-0000-000009000000}">
      <text>
        <r>
          <rPr>
            <b/>
            <sz val="9"/>
            <color indexed="81"/>
            <rFont val="Tahoma"/>
            <family val="2"/>
          </rPr>
          <t>mineria:</t>
        </r>
        <r>
          <rPr>
            <sz val="9"/>
            <color indexed="81"/>
            <rFont val="Tahoma"/>
            <family val="2"/>
          </rPr>
          <t xml:space="preserve">
No han remitido el informe anual 2019, pero por la pandemia no le estamos considerando el plazo</t>
        </r>
      </text>
    </comment>
    <comment ref="K30" authorId="0" shapeId="0" xr:uid="{00000000-0006-0000-0000-00000A000000}">
      <text>
        <r>
          <rPr>
            <b/>
            <sz val="9"/>
            <color indexed="81"/>
            <rFont val="Tahoma"/>
            <family val="2"/>
          </rPr>
          <t>mineria:</t>
        </r>
        <r>
          <rPr>
            <sz val="9"/>
            <color indexed="81"/>
            <rFont val="Tahoma"/>
            <family val="2"/>
          </rPr>
          <t xml:space="preserve">
No han remitido el informe anual 2019, pero por la pandemia no le estamos considerando el plazo</t>
        </r>
      </text>
    </comment>
    <comment ref="K32" authorId="0" shapeId="0" xr:uid="{00000000-0006-0000-0000-00000B000000}">
      <text>
        <r>
          <rPr>
            <b/>
            <sz val="9"/>
            <color indexed="81"/>
            <rFont val="Tahoma"/>
            <family val="2"/>
          </rPr>
          <t>mineria:</t>
        </r>
        <r>
          <rPr>
            <sz val="9"/>
            <color indexed="81"/>
            <rFont val="Tahoma"/>
            <family val="2"/>
          </rPr>
          <t xml:space="preserve">
No han remitido el informe anual 2019, pero por la pandemia no le estamos considerando el plazo</t>
        </r>
      </text>
    </comment>
    <comment ref="K34" authorId="0" shapeId="0" xr:uid="{00000000-0006-0000-0000-00000C000000}">
      <text>
        <r>
          <rPr>
            <b/>
            <sz val="9"/>
            <color indexed="81"/>
            <rFont val="Tahoma"/>
            <family val="2"/>
          </rPr>
          <t>mineria:</t>
        </r>
        <r>
          <rPr>
            <sz val="9"/>
            <color indexed="81"/>
            <rFont val="Tahoma"/>
            <family val="2"/>
          </rPr>
          <t xml:space="preserve">
No han remitido el informe anual 2019, pero por la pandemia no le estamos considerando el plazo</t>
        </r>
      </text>
    </comment>
    <comment ref="K38" authorId="0" shapeId="0" xr:uid="{00000000-0006-0000-0000-00000D000000}">
      <text>
        <r>
          <rPr>
            <b/>
            <sz val="9"/>
            <color indexed="81"/>
            <rFont val="Tahoma"/>
            <family val="2"/>
          </rPr>
          <t>mineria:</t>
        </r>
        <r>
          <rPr>
            <sz val="9"/>
            <color indexed="81"/>
            <rFont val="Tahoma"/>
            <family val="2"/>
          </rPr>
          <t xml:space="preserve">
No han remitido el informe anual 2019, pero por la pandemia no le estamos considerando el plazo</t>
        </r>
      </text>
    </comment>
    <comment ref="K40" authorId="0" shapeId="0" xr:uid="{00000000-0006-0000-0000-00000E000000}">
      <text>
        <r>
          <rPr>
            <b/>
            <sz val="9"/>
            <color indexed="81"/>
            <rFont val="Tahoma"/>
            <family val="2"/>
          </rPr>
          <t>mineria:</t>
        </r>
        <r>
          <rPr>
            <sz val="9"/>
            <color indexed="81"/>
            <rFont val="Tahoma"/>
            <family val="2"/>
          </rPr>
          <t xml:space="preserve">
No han remitido el informe anual 2019, pero por la pandemia no le estamos considerando el plazo</t>
        </r>
      </text>
    </comment>
    <comment ref="K43" authorId="0" shapeId="0" xr:uid="{00000000-0006-0000-0000-00000F000000}">
      <text>
        <r>
          <rPr>
            <b/>
            <sz val="9"/>
            <color indexed="81"/>
            <rFont val="Tahoma"/>
            <family val="2"/>
          </rPr>
          <t>mineria:</t>
        </r>
        <r>
          <rPr>
            <sz val="9"/>
            <color indexed="81"/>
            <rFont val="Tahoma"/>
            <family val="2"/>
          </rPr>
          <t xml:space="preserve">
No han remitido el informe anual 2019, pero por la pandemia no le estamos considerando el plazo</t>
        </r>
      </text>
    </comment>
    <comment ref="K44" authorId="0" shapeId="0" xr:uid="{00000000-0006-0000-0000-000010000000}">
      <text>
        <r>
          <rPr>
            <b/>
            <sz val="9"/>
            <color indexed="81"/>
            <rFont val="Tahoma"/>
            <family val="2"/>
          </rPr>
          <t>mineria:</t>
        </r>
        <r>
          <rPr>
            <sz val="9"/>
            <color indexed="81"/>
            <rFont val="Tahoma"/>
            <family val="2"/>
          </rPr>
          <t xml:space="preserve">
No han remitido el informe anual 2019, pero por la pandemia no le estamos considerando el plazo</t>
        </r>
      </text>
    </comment>
    <comment ref="K45" authorId="0" shapeId="0" xr:uid="{00000000-0006-0000-0000-000011000000}">
      <text>
        <r>
          <rPr>
            <b/>
            <sz val="9"/>
            <color indexed="81"/>
            <rFont val="Tahoma"/>
            <family val="2"/>
          </rPr>
          <t>mineria:</t>
        </r>
        <r>
          <rPr>
            <sz val="9"/>
            <color indexed="81"/>
            <rFont val="Tahoma"/>
            <family val="2"/>
          </rPr>
          <t xml:space="preserve">
No han remitido el informe anual 2019, pero por la pandemia no le estamos considerando el plazo</t>
        </r>
      </text>
    </comment>
    <comment ref="K46" authorId="0" shapeId="0" xr:uid="{00000000-0006-0000-0000-000012000000}">
      <text>
        <r>
          <rPr>
            <b/>
            <sz val="9"/>
            <color indexed="81"/>
            <rFont val="Tahoma"/>
            <family val="2"/>
          </rPr>
          <t>mineria:</t>
        </r>
        <r>
          <rPr>
            <sz val="9"/>
            <color indexed="81"/>
            <rFont val="Tahoma"/>
            <family val="2"/>
          </rPr>
          <t xml:space="preserve">
No han remitido el informe anual 2019, pero por la pandemia no le estamos considerando el plazo</t>
        </r>
      </text>
    </comment>
    <comment ref="K48" authorId="0" shapeId="0" xr:uid="{00000000-0006-0000-0000-000013000000}">
      <text>
        <r>
          <rPr>
            <b/>
            <sz val="9"/>
            <color indexed="81"/>
            <rFont val="Tahoma"/>
            <family val="2"/>
          </rPr>
          <t>mineria:</t>
        </r>
        <r>
          <rPr>
            <sz val="9"/>
            <color indexed="81"/>
            <rFont val="Tahoma"/>
            <family val="2"/>
          </rPr>
          <t xml:space="preserve">
No han remitido el informe anual 2019, pero por la pandemia no le estamos considerando el plazo</t>
        </r>
      </text>
    </comment>
    <comment ref="K49" authorId="0" shapeId="0" xr:uid="{00000000-0006-0000-0000-000014000000}">
      <text>
        <r>
          <rPr>
            <b/>
            <sz val="9"/>
            <color indexed="81"/>
            <rFont val="Tahoma"/>
            <family val="2"/>
          </rPr>
          <t>mineria:</t>
        </r>
        <r>
          <rPr>
            <sz val="9"/>
            <color indexed="81"/>
            <rFont val="Tahoma"/>
            <family val="2"/>
          </rPr>
          <t xml:space="preserve">
No han remitido el informe anual 2019, pero por la pandemia no le estamos considerando el plazo</t>
        </r>
      </text>
    </comment>
    <comment ref="K55" authorId="0" shapeId="0" xr:uid="{00000000-0006-0000-0000-000015000000}">
      <text>
        <r>
          <rPr>
            <b/>
            <sz val="9"/>
            <color indexed="81"/>
            <rFont val="Tahoma"/>
            <family val="2"/>
          </rPr>
          <t>mineria:</t>
        </r>
        <r>
          <rPr>
            <sz val="9"/>
            <color indexed="81"/>
            <rFont val="Tahoma"/>
            <family val="2"/>
          </rPr>
          <t xml:space="preserve">
No han remitido el informe anual 2019, pero por la pandemia no le estamos considerando el plazo</t>
        </r>
      </text>
    </comment>
    <comment ref="K56" authorId="0" shapeId="0" xr:uid="{00000000-0006-0000-0000-000016000000}">
      <text>
        <r>
          <rPr>
            <b/>
            <sz val="9"/>
            <color indexed="81"/>
            <rFont val="Tahoma"/>
            <family val="2"/>
          </rPr>
          <t>mineria:</t>
        </r>
        <r>
          <rPr>
            <sz val="9"/>
            <color indexed="81"/>
            <rFont val="Tahoma"/>
            <family val="2"/>
          </rPr>
          <t xml:space="preserve">
No han remitido el informe anual 2019, pero por la pandemia no le estamos considerando el plazo</t>
        </r>
      </text>
    </comment>
    <comment ref="K57" authorId="0" shapeId="0" xr:uid="{00000000-0006-0000-0000-000017000000}">
      <text>
        <r>
          <rPr>
            <b/>
            <sz val="9"/>
            <color indexed="81"/>
            <rFont val="Tahoma"/>
            <family val="2"/>
          </rPr>
          <t>mineria:</t>
        </r>
        <r>
          <rPr>
            <sz val="9"/>
            <color indexed="81"/>
            <rFont val="Tahoma"/>
            <family val="2"/>
          </rPr>
          <t xml:space="preserve">
No han remitido el informe anual 2019, pero por la pandemia no le estamos considerando el plazo</t>
        </r>
      </text>
    </comment>
    <comment ref="K59" authorId="0" shapeId="0" xr:uid="{00000000-0006-0000-0000-000018000000}">
      <text>
        <r>
          <rPr>
            <b/>
            <sz val="9"/>
            <color indexed="81"/>
            <rFont val="Tahoma"/>
            <family val="2"/>
          </rPr>
          <t>mineria:</t>
        </r>
        <r>
          <rPr>
            <sz val="9"/>
            <color indexed="81"/>
            <rFont val="Tahoma"/>
            <family val="2"/>
          </rPr>
          <t xml:space="preserve">
No han remitido el informe anual 2019, pero por la pandemia no le estamos considerando el plazo</t>
        </r>
      </text>
    </comment>
    <comment ref="K60" authorId="0" shapeId="0" xr:uid="{00000000-0006-0000-0000-000019000000}">
      <text>
        <r>
          <rPr>
            <b/>
            <sz val="9"/>
            <color indexed="81"/>
            <rFont val="Tahoma"/>
            <family val="2"/>
          </rPr>
          <t>mineria:</t>
        </r>
        <r>
          <rPr>
            <sz val="9"/>
            <color indexed="81"/>
            <rFont val="Tahoma"/>
            <family val="2"/>
          </rPr>
          <t xml:space="preserve">
No han remitido el informe anual 2019, pero por la pandemia no le estamos considerando el plazo</t>
        </r>
      </text>
    </comment>
    <comment ref="K61" authorId="0" shapeId="0" xr:uid="{00000000-0006-0000-0000-00001A000000}">
      <text>
        <r>
          <rPr>
            <b/>
            <sz val="9"/>
            <color indexed="81"/>
            <rFont val="Tahoma"/>
            <family val="2"/>
          </rPr>
          <t>mineria:</t>
        </r>
        <r>
          <rPr>
            <sz val="9"/>
            <color indexed="81"/>
            <rFont val="Tahoma"/>
            <family val="2"/>
          </rPr>
          <t xml:space="preserve">
No han remitido el informe anual 2019, pero por la pandemia no le estamos considerando el plazo</t>
        </r>
      </text>
    </comment>
    <comment ref="K62" authorId="0" shapeId="0" xr:uid="{00000000-0006-0000-0000-00001B000000}">
      <text>
        <r>
          <rPr>
            <b/>
            <sz val="9"/>
            <color indexed="81"/>
            <rFont val="Tahoma"/>
            <family val="2"/>
          </rPr>
          <t>mineria:</t>
        </r>
        <r>
          <rPr>
            <sz val="9"/>
            <color indexed="81"/>
            <rFont val="Tahoma"/>
            <family val="2"/>
          </rPr>
          <t xml:space="preserve">
No han remitido el informe anual 2019, pero por la pandemia no le estamos considerando el plazo</t>
        </r>
      </text>
    </comment>
    <comment ref="K63" authorId="0" shapeId="0" xr:uid="{00000000-0006-0000-0000-00001C000000}">
      <text>
        <r>
          <rPr>
            <b/>
            <sz val="9"/>
            <color indexed="81"/>
            <rFont val="Tahoma"/>
            <family val="2"/>
          </rPr>
          <t>mineria:</t>
        </r>
        <r>
          <rPr>
            <sz val="9"/>
            <color indexed="81"/>
            <rFont val="Tahoma"/>
            <family val="2"/>
          </rPr>
          <t xml:space="preserve">
No han remitido el informe anual 2019, pero por la pandemia no le estamos considerando el plazo</t>
        </r>
      </text>
    </comment>
    <comment ref="K64" authorId="0" shapeId="0" xr:uid="{00000000-0006-0000-0000-00001D000000}">
      <text>
        <r>
          <rPr>
            <b/>
            <sz val="9"/>
            <color indexed="81"/>
            <rFont val="Tahoma"/>
            <family val="2"/>
          </rPr>
          <t>mineria:</t>
        </r>
        <r>
          <rPr>
            <sz val="9"/>
            <color indexed="81"/>
            <rFont val="Tahoma"/>
            <family val="2"/>
          </rPr>
          <t xml:space="preserve">
No han remitido el informe anual 2019, pero por la pandemia no le estamos considerando el plazo</t>
        </r>
      </text>
    </comment>
    <comment ref="K72" authorId="0" shapeId="0" xr:uid="{00000000-0006-0000-0000-00001E000000}">
      <text>
        <r>
          <rPr>
            <b/>
            <sz val="9"/>
            <color indexed="81"/>
            <rFont val="Tahoma"/>
            <family val="2"/>
          </rPr>
          <t>mineria:</t>
        </r>
        <r>
          <rPr>
            <sz val="9"/>
            <color indexed="81"/>
            <rFont val="Tahoma"/>
            <family val="2"/>
          </rPr>
          <t xml:space="preserve">
No han remitido el informe anual 2019, pero por la pandemia no le estamos considerando el plazo</t>
        </r>
      </text>
    </comment>
    <comment ref="K74" authorId="0" shapeId="0" xr:uid="{00000000-0006-0000-0000-00001F000000}">
      <text>
        <r>
          <rPr>
            <b/>
            <sz val="9"/>
            <color indexed="81"/>
            <rFont val="Tahoma"/>
            <family val="2"/>
          </rPr>
          <t>mineria:</t>
        </r>
        <r>
          <rPr>
            <sz val="9"/>
            <color indexed="81"/>
            <rFont val="Tahoma"/>
            <family val="2"/>
          </rPr>
          <t xml:space="preserve">
No han remitido el informe anual 2019, pero por la pandemia no le estamos considerando el plazo</t>
        </r>
      </text>
    </comment>
    <comment ref="K75" authorId="0" shapeId="0" xr:uid="{00000000-0006-0000-0000-000020000000}">
      <text>
        <r>
          <rPr>
            <b/>
            <sz val="9"/>
            <color indexed="81"/>
            <rFont val="Tahoma"/>
            <family val="2"/>
          </rPr>
          <t>mineria:</t>
        </r>
        <r>
          <rPr>
            <sz val="9"/>
            <color indexed="81"/>
            <rFont val="Tahoma"/>
            <family val="2"/>
          </rPr>
          <t xml:space="preserve">
No han remitido el informe anual 2019, pero por la pandemia no le estamos considerando el plazo</t>
        </r>
      </text>
    </comment>
    <comment ref="K78" authorId="0" shapeId="0" xr:uid="{00000000-0006-0000-0000-000021000000}">
      <text>
        <r>
          <rPr>
            <b/>
            <sz val="9"/>
            <color indexed="81"/>
            <rFont val="Tahoma"/>
            <family val="2"/>
          </rPr>
          <t>mineria:</t>
        </r>
        <r>
          <rPr>
            <sz val="9"/>
            <color indexed="81"/>
            <rFont val="Tahoma"/>
            <family val="2"/>
          </rPr>
          <t xml:space="preserve">
No han remitido el informe anual 2019, pero por la pandemia no le estamos considerando el plazo</t>
        </r>
      </text>
    </comment>
    <comment ref="K79" authorId="0" shapeId="0" xr:uid="{00000000-0006-0000-0000-000022000000}">
      <text>
        <r>
          <rPr>
            <b/>
            <sz val="9"/>
            <color indexed="81"/>
            <rFont val="Tahoma"/>
            <family val="2"/>
          </rPr>
          <t>mineria:</t>
        </r>
        <r>
          <rPr>
            <sz val="9"/>
            <color indexed="81"/>
            <rFont val="Tahoma"/>
            <family val="2"/>
          </rPr>
          <t xml:space="preserve">
No han remitido el informe anual 2019, pero por la pandemia no le estamos considerando el plazo</t>
        </r>
      </text>
    </comment>
    <comment ref="K80" authorId="0" shapeId="0" xr:uid="{00000000-0006-0000-0000-000023000000}">
      <text>
        <r>
          <rPr>
            <b/>
            <sz val="9"/>
            <color indexed="81"/>
            <rFont val="Tahoma"/>
            <family val="2"/>
          </rPr>
          <t>mineria:</t>
        </r>
        <r>
          <rPr>
            <sz val="9"/>
            <color indexed="81"/>
            <rFont val="Tahoma"/>
            <family val="2"/>
          </rPr>
          <t xml:space="preserve">
No han remitido el informe anual 2019, pero por la pandemia no le estamos considerando el plazo</t>
        </r>
      </text>
    </comment>
    <comment ref="K85" authorId="0" shapeId="0" xr:uid="{00000000-0006-0000-0000-000024000000}">
      <text>
        <r>
          <rPr>
            <b/>
            <sz val="9"/>
            <color indexed="81"/>
            <rFont val="Tahoma"/>
            <family val="2"/>
          </rPr>
          <t>mineria:</t>
        </r>
        <r>
          <rPr>
            <sz val="9"/>
            <color indexed="81"/>
            <rFont val="Tahoma"/>
            <family val="2"/>
          </rPr>
          <t xml:space="preserve">
No han remitido el informe anual 2019, pero por la pandemia no le estamos considerando el plazo</t>
        </r>
      </text>
    </comment>
    <comment ref="K92" authorId="0" shapeId="0" xr:uid="{00000000-0006-0000-0000-000025000000}">
      <text>
        <r>
          <rPr>
            <b/>
            <sz val="9"/>
            <color indexed="81"/>
            <rFont val="Tahoma"/>
            <family val="2"/>
          </rPr>
          <t>mineria:</t>
        </r>
        <r>
          <rPr>
            <sz val="9"/>
            <color indexed="81"/>
            <rFont val="Tahoma"/>
            <family val="2"/>
          </rPr>
          <t xml:space="preserve">
No han remitido el informe anual 2019, pero por la pandemia no estamos considerando el plazo</t>
        </r>
      </text>
    </comment>
    <comment ref="K95" authorId="0" shapeId="0" xr:uid="{00000000-0006-0000-0000-000026000000}">
      <text>
        <r>
          <rPr>
            <b/>
            <sz val="9"/>
            <color indexed="81"/>
            <rFont val="Tahoma"/>
            <family val="2"/>
          </rPr>
          <t>mineria:</t>
        </r>
        <r>
          <rPr>
            <sz val="9"/>
            <color indexed="81"/>
            <rFont val="Tahoma"/>
            <family val="2"/>
          </rPr>
          <t xml:space="preserve">
No han remitido el informe anual del 2019, pero por la pandemia no estamos consideranmdo el plazo</t>
        </r>
      </text>
    </comment>
    <comment ref="K96" authorId="0" shapeId="0" xr:uid="{00000000-0006-0000-0000-000027000000}">
      <text>
        <r>
          <rPr>
            <b/>
            <sz val="9"/>
            <color indexed="81"/>
            <rFont val="Tahoma"/>
            <family val="2"/>
          </rPr>
          <t>mineria:</t>
        </r>
        <r>
          <rPr>
            <sz val="9"/>
            <color indexed="81"/>
            <rFont val="Tahoma"/>
            <family val="2"/>
          </rPr>
          <t xml:space="preserve">
No ha remitido el informe anual del 2019 pero por la pandemia no estamos considerando el plazo</t>
        </r>
      </text>
    </comment>
    <comment ref="K101" authorId="0" shapeId="0" xr:uid="{00000000-0006-0000-0000-000028000000}">
      <text>
        <r>
          <rPr>
            <b/>
            <sz val="9"/>
            <color indexed="81"/>
            <rFont val="Tahoma"/>
            <family val="2"/>
          </rPr>
          <t>mineria:</t>
        </r>
        <r>
          <rPr>
            <sz val="9"/>
            <color indexed="81"/>
            <rFont val="Tahoma"/>
            <family val="2"/>
          </rPr>
          <t xml:space="preserve">
No ha remitido el informe anual 2019, pero por la pandemia no estamos considerando el plazo</t>
        </r>
      </text>
    </comment>
    <comment ref="K106" authorId="0" shapeId="0" xr:uid="{00000000-0006-0000-0000-000029000000}">
      <text>
        <r>
          <rPr>
            <b/>
            <sz val="9"/>
            <color indexed="81"/>
            <rFont val="Tahoma"/>
            <family val="2"/>
          </rPr>
          <t>mineria:</t>
        </r>
        <r>
          <rPr>
            <sz val="9"/>
            <color indexed="81"/>
            <rFont val="Tahoma"/>
            <family val="2"/>
          </rPr>
          <t xml:space="preserve">
No han remitido el informe anual del 2019, pero por la pandemia no estamos considerando el plazo.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mineria</author>
  </authors>
  <commentList>
    <comment ref="J29" authorId="0" shapeId="0" xr:uid="{00000000-0006-0000-0100-000001000000}">
      <text>
        <r>
          <rPr>
            <b/>
            <sz val="9"/>
            <color indexed="81"/>
            <rFont val="Tahoma"/>
            <family val="2"/>
          </rPr>
          <t>mineria:</t>
        </r>
        <r>
          <rPr>
            <sz val="9"/>
            <color indexed="81"/>
            <rFont val="Tahoma"/>
            <family val="2"/>
          </rPr>
          <t xml:space="preserve">
No han remitido el informe annual 2019, pero debiudo a la pandemia no se considerará el plazo</t>
        </r>
      </text>
    </comment>
    <comment ref="J30" authorId="0" shapeId="0" xr:uid="{00000000-0006-0000-0100-000002000000}">
      <text>
        <r>
          <rPr>
            <b/>
            <sz val="9"/>
            <color indexed="81"/>
            <rFont val="Tahoma"/>
            <family val="2"/>
          </rPr>
          <t>mineria:</t>
        </r>
        <r>
          <rPr>
            <sz val="9"/>
            <color indexed="81"/>
            <rFont val="Tahoma"/>
            <family val="2"/>
          </rPr>
          <t xml:space="preserve">
No han remitido el informe annual 2019, pero debiudo a la pandemia no se considerará el plazo</t>
        </r>
      </text>
    </comment>
    <comment ref="J47" authorId="0" shapeId="0" xr:uid="{00000000-0006-0000-0100-000003000000}">
      <text>
        <r>
          <rPr>
            <b/>
            <sz val="9"/>
            <color indexed="81"/>
            <rFont val="Tahoma"/>
            <family val="2"/>
          </rPr>
          <t>mineria:</t>
        </r>
        <r>
          <rPr>
            <sz val="9"/>
            <color indexed="81"/>
            <rFont val="Tahoma"/>
            <family val="2"/>
          </rPr>
          <t xml:space="preserve">
No han remitido el informe annual 2019, pero debiudo a la pandemia no se considerará el plazo</t>
        </r>
      </text>
    </comment>
    <comment ref="J49" authorId="0" shapeId="0" xr:uid="{00000000-0006-0000-0100-000004000000}">
      <text>
        <r>
          <rPr>
            <b/>
            <sz val="9"/>
            <color indexed="81"/>
            <rFont val="Tahoma"/>
            <family val="2"/>
          </rPr>
          <t>mineria:</t>
        </r>
        <r>
          <rPr>
            <sz val="9"/>
            <color indexed="81"/>
            <rFont val="Tahoma"/>
            <family val="2"/>
          </rPr>
          <t xml:space="preserve">
No han remitido el informe annual 2019, pero debiudo a la pandemia no se considerará el plazo</t>
        </r>
      </text>
    </comment>
    <comment ref="J52" authorId="0" shapeId="0" xr:uid="{00000000-0006-0000-0100-000005000000}">
      <text>
        <r>
          <rPr>
            <b/>
            <sz val="9"/>
            <color indexed="81"/>
            <rFont val="Tahoma"/>
            <family val="2"/>
          </rPr>
          <t>mineria:</t>
        </r>
        <r>
          <rPr>
            <sz val="9"/>
            <color indexed="81"/>
            <rFont val="Tahoma"/>
            <family val="2"/>
          </rPr>
          <t xml:space="preserve">
No han remitido el informe annual 2019, pero debiudo a la pandemia no se considerará el plazo</t>
        </r>
      </text>
    </comment>
    <comment ref="J56" authorId="0" shapeId="0" xr:uid="{00000000-0006-0000-0100-000006000000}">
      <text>
        <r>
          <rPr>
            <b/>
            <sz val="9"/>
            <color indexed="81"/>
            <rFont val="Tahoma"/>
            <family val="2"/>
          </rPr>
          <t>mineria:</t>
        </r>
        <r>
          <rPr>
            <sz val="9"/>
            <color indexed="81"/>
            <rFont val="Tahoma"/>
            <family val="2"/>
          </rPr>
          <t xml:space="preserve">
No han remitido el informe annual 2019, pero debiudo a la pandemia no se considerará el plazo</t>
        </r>
      </text>
    </comment>
    <comment ref="J60" authorId="0" shapeId="0" xr:uid="{00000000-0006-0000-0100-000007000000}">
      <text>
        <r>
          <rPr>
            <b/>
            <sz val="9"/>
            <color indexed="81"/>
            <rFont val="Tahoma"/>
            <family val="2"/>
          </rPr>
          <t>mineria:</t>
        </r>
        <r>
          <rPr>
            <sz val="9"/>
            <color indexed="81"/>
            <rFont val="Tahoma"/>
            <family val="2"/>
          </rPr>
          <t xml:space="preserve">
No han remitido el informe annual 2019, pero debiudo a la pandemia no se considerará el plazo</t>
        </r>
      </text>
    </comment>
    <comment ref="J61" authorId="0" shapeId="0" xr:uid="{00000000-0006-0000-0100-000008000000}">
      <text>
        <r>
          <rPr>
            <b/>
            <sz val="9"/>
            <color indexed="81"/>
            <rFont val="Tahoma"/>
            <family val="2"/>
          </rPr>
          <t>mineria:</t>
        </r>
        <r>
          <rPr>
            <sz val="9"/>
            <color indexed="81"/>
            <rFont val="Tahoma"/>
            <family val="2"/>
          </rPr>
          <t xml:space="preserve">
No han remitido el informe annual 2019, pero debiudo a la pandemia no se considerará el plazo</t>
        </r>
      </text>
    </comment>
    <comment ref="J66" authorId="0" shapeId="0" xr:uid="{00000000-0006-0000-0100-000009000000}">
      <text>
        <r>
          <rPr>
            <b/>
            <sz val="9"/>
            <color indexed="81"/>
            <rFont val="Tahoma"/>
            <family val="2"/>
          </rPr>
          <t>mineria:</t>
        </r>
        <r>
          <rPr>
            <sz val="9"/>
            <color indexed="81"/>
            <rFont val="Tahoma"/>
            <family val="2"/>
          </rPr>
          <t xml:space="preserve">
No han remitido el informe annual 2019, pero debiudo a la pandemia no se considerará el plazo</t>
        </r>
      </text>
    </comment>
    <comment ref="J68" authorId="0" shapeId="0" xr:uid="{00000000-0006-0000-0100-00000A000000}">
      <text>
        <r>
          <rPr>
            <b/>
            <sz val="9"/>
            <color indexed="81"/>
            <rFont val="Tahoma"/>
            <family val="2"/>
          </rPr>
          <t>mineria:</t>
        </r>
        <r>
          <rPr>
            <sz val="9"/>
            <color indexed="81"/>
            <rFont val="Tahoma"/>
            <family val="2"/>
          </rPr>
          <t xml:space="preserve">
No han remitido el informe annual 2019, pero debiudo a la pandemia no se considerará el plazo</t>
        </r>
      </text>
    </comment>
    <comment ref="J73" authorId="0" shapeId="0" xr:uid="{00000000-0006-0000-0100-00000B000000}">
      <text>
        <r>
          <rPr>
            <b/>
            <sz val="9"/>
            <color indexed="81"/>
            <rFont val="Tahoma"/>
            <family val="2"/>
          </rPr>
          <t>mineria:</t>
        </r>
        <r>
          <rPr>
            <sz val="9"/>
            <color indexed="81"/>
            <rFont val="Tahoma"/>
            <family val="2"/>
          </rPr>
          <t xml:space="preserve">
No han remitido el informe annual 2019, pero debiudo a la pandemia no se considerará el plazo</t>
        </r>
      </text>
    </comment>
    <comment ref="J74" authorId="0" shapeId="0" xr:uid="{00000000-0006-0000-0100-00000C000000}">
      <text>
        <r>
          <rPr>
            <b/>
            <sz val="9"/>
            <color indexed="81"/>
            <rFont val="Tahoma"/>
            <family val="2"/>
          </rPr>
          <t>mineria:</t>
        </r>
        <r>
          <rPr>
            <sz val="9"/>
            <color indexed="81"/>
            <rFont val="Tahoma"/>
            <family val="2"/>
          </rPr>
          <t xml:space="preserve">
No han remitido el informe annual 2019, pero debiudo a la pandemia no se considerará el plazo</t>
        </r>
      </text>
    </comment>
    <comment ref="J76" authorId="0" shapeId="0" xr:uid="{00000000-0006-0000-0100-00000D000000}">
      <text>
        <r>
          <rPr>
            <b/>
            <sz val="9"/>
            <color indexed="81"/>
            <rFont val="Tahoma"/>
            <family val="2"/>
          </rPr>
          <t>mineria:</t>
        </r>
        <r>
          <rPr>
            <sz val="9"/>
            <color indexed="81"/>
            <rFont val="Tahoma"/>
            <family val="2"/>
          </rPr>
          <t xml:space="preserve">
No han remitido el informe annual 2019, pero debiudo a la pandemia no se considerará el plazo</t>
        </r>
      </text>
    </comment>
    <comment ref="J89" authorId="0" shapeId="0" xr:uid="{00000000-0006-0000-0100-00000E000000}">
      <text>
        <r>
          <rPr>
            <b/>
            <sz val="9"/>
            <color indexed="81"/>
            <rFont val="Tahoma"/>
            <family val="2"/>
          </rPr>
          <t>mineria:</t>
        </r>
        <r>
          <rPr>
            <sz val="9"/>
            <color indexed="81"/>
            <rFont val="Tahoma"/>
            <family val="2"/>
          </rPr>
          <t xml:space="preserve">
No han remitido el informe annual 2019, pero debiudo a la pandemia no se considerará el plazo</t>
        </r>
      </text>
    </comment>
    <comment ref="J92" authorId="0" shapeId="0" xr:uid="{00000000-0006-0000-0100-00000F000000}">
      <text>
        <r>
          <rPr>
            <b/>
            <sz val="9"/>
            <color indexed="81"/>
            <rFont val="Tahoma"/>
            <family val="2"/>
          </rPr>
          <t>mineria:</t>
        </r>
        <r>
          <rPr>
            <sz val="9"/>
            <color indexed="81"/>
            <rFont val="Tahoma"/>
            <family val="2"/>
          </rPr>
          <t xml:space="preserve">
No han remitido el informe annual 2019, pero debiudo a la pandemia no se considerará el plazo</t>
        </r>
      </text>
    </comment>
    <comment ref="J95" authorId="0" shapeId="0" xr:uid="{00000000-0006-0000-0100-000010000000}">
      <text>
        <r>
          <rPr>
            <b/>
            <sz val="9"/>
            <color indexed="81"/>
            <rFont val="Tahoma"/>
            <family val="2"/>
          </rPr>
          <t>mineria:</t>
        </r>
        <r>
          <rPr>
            <sz val="9"/>
            <color indexed="81"/>
            <rFont val="Tahoma"/>
            <family val="2"/>
          </rPr>
          <t xml:space="preserve">
No han remitido el informe annual 2019, pero debiudo a la pandemia no se considerará el plazo</t>
        </r>
      </text>
    </comment>
    <comment ref="J115" authorId="0" shapeId="0" xr:uid="{00000000-0006-0000-0100-000011000000}">
      <text>
        <r>
          <rPr>
            <b/>
            <sz val="9"/>
            <color indexed="81"/>
            <rFont val="Tahoma"/>
            <family val="2"/>
          </rPr>
          <t>mineria:</t>
        </r>
        <r>
          <rPr>
            <sz val="9"/>
            <color indexed="81"/>
            <rFont val="Tahoma"/>
            <family val="2"/>
          </rPr>
          <t xml:space="preserve">
No han remitido el informe annual 2019, pero debiudo a la pandemia no se considerará el plazo</t>
        </r>
      </text>
    </comment>
  </commentList>
</comments>
</file>

<file path=xl/sharedStrings.xml><?xml version="1.0" encoding="utf-8"?>
<sst xmlns="http://schemas.openxmlformats.org/spreadsheetml/2006/main" count="2221" uniqueCount="1052">
  <si>
    <t>Dirección General de Minería</t>
  </si>
  <si>
    <t>Ministerio de Energía y Minas</t>
  </si>
  <si>
    <t>No.</t>
  </si>
  <si>
    <t>Nombre del Derecho</t>
  </si>
  <si>
    <t>Provincia (s)</t>
  </si>
  <si>
    <t>Recursos</t>
  </si>
  <si>
    <t>Titular</t>
  </si>
  <si>
    <t>Caliza</t>
  </si>
  <si>
    <t>CEMEX DOMINICANA, S. A.</t>
  </si>
  <si>
    <t>Independencia</t>
  </si>
  <si>
    <t>La Altagracia</t>
  </si>
  <si>
    <t>Higuey</t>
  </si>
  <si>
    <t>Caliza.</t>
  </si>
  <si>
    <t>Rocas Volcánicas</t>
  </si>
  <si>
    <t>Monte Plata</t>
  </si>
  <si>
    <t>ROCAS Y MINERALES DOMINICANOS C. POR A.</t>
  </si>
  <si>
    <t>Monseñor Nouel</t>
  </si>
  <si>
    <t>La Vega y Santiago.</t>
  </si>
  <si>
    <t>Hato Mayor</t>
  </si>
  <si>
    <t>DOMINICANA DE CALES, S. A. (DOCALSA)</t>
  </si>
  <si>
    <t>MARMOTECH, S. A.</t>
  </si>
  <si>
    <t xml:space="preserve">Monseñor Nouel </t>
  </si>
  <si>
    <t>JOSÉ RAMÓN RODRÍGUEZ MEJÍA</t>
  </si>
  <si>
    <t>Barahona</t>
  </si>
  <si>
    <t>Samaná</t>
  </si>
  <si>
    <t>Rocas Caliza</t>
  </si>
  <si>
    <t>CEMENTOS CIBAO, C. POR A.</t>
  </si>
  <si>
    <t>Yeso</t>
  </si>
  <si>
    <t>Carbonato de Calcio</t>
  </si>
  <si>
    <t>Peravia</t>
  </si>
  <si>
    <t>Puerto Plata</t>
  </si>
  <si>
    <t>Azua</t>
  </si>
  <si>
    <t>Bahoruco</t>
  </si>
  <si>
    <t>INCOA</t>
  </si>
  <si>
    <t>BELFOND ENTERPRISE, S.R.L</t>
  </si>
  <si>
    <t>LA BARRACA</t>
  </si>
  <si>
    <t>Hato Mayor del Rey</t>
  </si>
  <si>
    <t>Rocas Silíceas y Arcillas</t>
  </si>
  <si>
    <t>H&amp;O PROFITS, S,R,L</t>
  </si>
  <si>
    <t>Pedernales</t>
  </si>
  <si>
    <t>Santo Domingo</t>
  </si>
  <si>
    <t>Santiago</t>
  </si>
  <si>
    <t>La Vega</t>
  </si>
  <si>
    <t>MASARA</t>
  </si>
  <si>
    <t>HACIENDA MASARA, S.R.L.</t>
  </si>
  <si>
    <t>TECNOTILES, C. POR A.</t>
  </si>
  <si>
    <t>AMALIA</t>
  </si>
  <si>
    <t>María Trinidad  Sánchez</t>
  </si>
  <si>
    <t>Arcilla Caolinitica y Arenas Síliceas</t>
  </si>
  <si>
    <t>JACINTO SALINAS MOTA</t>
  </si>
  <si>
    <t>AMPLIACIÓN BOHÍO</t>
  </si>
  <si>
    <t>Roca Caliza Coralinas</t>
  </si>
  <si>
    <t>ARRENQUILLO</t>
  </si>
  <si>
    <t>Caliza y Arcilla</t>
  </si>
  <si>
    <t>ARROYO CAÑABÓN</t>
  </si>
  <si>
    <t>Arcillas</t>
  </si>
  <si>
    <t>CERAMICA INDUSTRIAL DEL CARIBE C. POR A.</t>
  </si>
  <si>
    <t>ARROYO CAÑABON II</t>
  </si>
  <si>
    <t>ARROYO LIMÓN</t>
  </si>
  <si>
    <t>ASIRA</t>
  </si>
  <si>
    <t>Santo Domingo y San Pedro Macorís</t>
  </si>
  <si>
    <t>Rocas Calizas</t>
  </si>
  <si>
    <t>SIMÓN BOLÍVAR CALCAÑO JAVIER</t>
  </si>
  <si>
    <t>BAINSA</t>
  </si>
  <si>
    <t>San Cristóbal</t>
  </si>
  <si>
    <t>Roca Caliza</t>
  </si>
  <si>
    <t>BALDOSAS</t>
  </si>
  <si>
    <t>BALDOSAS DE GRANITO, C. POR A.</t>
  </si>
  <si>
    <t>BARRANCA</t>
  </si>
  <si>
    <t>Barahona y Bahouruco</t>
  </si>
  <si>
    <t>MINERA HATILLO, S.R.L</t>
  </si>
  <si>
    <t>BEBEDERO</t>
  </si>
  <si>
    <t>ESPUMAS INDUSTRIALES C. POR A.</t>
  </si>
  <si>
    <t>BEJUCALITO</t>
  </si>
  <si>
    <t>Roca Volcanica</t>
  </si>
  <si>
    <t>PEDRO PABLO FLAQUER</t>
  </si>
  <si>
    <t>BOCA DE BAO</t>
  </si>
  <si>
    <t>Lutita</t>
  </si>
  <si>
    <t>BOCAINA</t>
  </si>
  <si>
    <t>Caliza Coralina</t>
  </si>
  <si>
    <t>BOHÍO</t>
  </si>
  <si>
    <t>BORBÓN</t>
  </si>
  <si>
    <t>Roca Calizas</t>
  </si>
  <si>
    <t>BORINQUEN</t>
  </si>
  <si>
    <t>HACIENDA BORINQUEN, C. POR A.</t>
  </si>
  <si>
    <t>CABO ROJO</t>
  </si>
  <si>
    <t>Calizas</t>
  </si>
  <si>
    <t>IDEAL DOMINICANA, S. A.</t>
  </si>
  <si>
    <t>CACIQUILLO</t>
  </si>
  <si>
    <t>EL Seibo</t>
  </si>
  <si>
    <t>CONSTRUCTURA R &amp; H AGREGADOS, S. A.</t>
  </si>
  <si>
    <t>CANOA</t>
  </si>
  <si>
    <t>Yeso Y Minerales Calcareos.</t>
  </si>
  <si>
    <t>COOP. PR. Y TRAB. EXTR. Y PROS. YESO, LA ESPARANZA</t>
  </si>
  <si>
    <t>CANTERA YUMA I</t>
  </si>
  <si>
    <t xml:space="preserve">Caliza </t>
  </si>
  <si>
    <t>CENTRAL ROMANA CORPORATION, LTD</t>
  </si>
  <si>
    <t>CAP CANA</t>
  </si>
  <si>
    <t>CAP CANA, S.A. (CAPCANA)</t>
  </si>
  <si>
    <t>CARELIA</t>
  </si>
  <si>
    <t>La altagracia</t>
  </si>
  <si>
    <t>Calizas y Tobas</t>
  </si>
  <si>
    <t>ELSAMEX, S.A.</t>
  </si>
  <si>
    <t>CARMELO</t>
  </si>
  <si>
    <t>AGREGADOS CARMELO, S. A.</t>
  </si>
  <si>
    <t>CASTILLO</t>
  </si>
  <si>
    <t>ISABELA CEMENT AND AGGREGATES, C. POR A.</t>
  </si>
  <si>
    <t>CEMENTOS CIBAO</t>
  </si>
  <si>
    <t>Arcilla, Marga,Sílice,Roca Caliza</t>
  </si>
  <si>
    <t>CEMENTOS CIBAO II</t>
  </si>
  <si>
    <t>Caliza, Puzolana,Arcilla</t>
  </si>
  <si>
    <t>CERRO GORDO</t>
  </si>
  <si>
    <t>Sánchez Ramírez</t>
  </si>
  <si>
    <t>SANITARIOS DOMINICANOS S.A. - SADOSA STANDARD</t>
  </si>
  <si>
    <t>INDUSTRIAS ZANZIBAR  S. A.</t>
  </si>
  <si>
    <t>Mármol</t>
  </si>
  <si>
    <t>CUMAYASA</t>
  </si>
  <si>
    <t>La Romana</t>
  </si>
  <si>
    <t>Raca Calizas</t>
  </si>
  <si>
    <t>DISEÑOS Y CONSTRUCCIONES CIVILES, S. A.(DICONCISA)</t>
  </si>
  <si>
    <t>CUMAYASA II</t>
  </si>
  <si>
    <t>Caliza Coralina y Carbonato de Calcio</t>
  </si>
  <si>
    <t>DON JUAN</t>
  </si>
  <si>
    <t>CONSTRUCTORA DIAZ PEREZ, C. POR A. (CODIPECA)</t>
  </si>
  <si>
    <t>EL ABANICO</t>
  </si>
  <si>
    <t>EL ALCALDE</t>
  </si>
  <si>
    <t>San Pedro de Macorís</t>
  </si>
  <si>
    <t>EL CAPA</t>
  </si>
  <si>
    <t>EL CORAL</t>
  </si>
  <si>
    <t>Rocas Calizas y Coralina</t>
  </si>
  <si>
    <t>LA ENSENADA, C. POR  A.</t>
  </si>
  <si>
    <t>EL FRONTÓN</t>
  </si>
  <si>
    <t>EL JOBO</t>
  </si>
  <si>
    <t>Yeso y Arcillas</t>
  </si>
  <si>
    <t>EL MOLINO</t>
  </si>
  <si>
    <t>FREDDY ESPINOSA MIRELES</t>
  </si>
  <si>
    <t>EL PEÑÓN</t>
  </si>
  <si>
    <t>Calizas y Arenascas Calcareas</t>
  </si>
  <si>
    <t>EL PORVENIR</t>
  </si>
  <si>
    <t>yeso</t>
  </si>
  <si>
    <t>EL PUERTO</t>
  </si>
  <si>
    <t>tobas Puzolanica</t>
  </si>
  <si>
    <t>CORPORACION DOMINICANA DE EMPR. ESTATALES (CORDE)</t>
  </si>
  <si>
    <t>EL PULGUERO</t>
  </si>
  <si>
    <t>Roca Caliza y Dolomita</t>
  </si>
  <si>
    <t>MINERALES INDUSTRIALES, S. A.</t>
  </si>
  <si>
    <t>EL REBAÑO</t>
  </si>
  <si>
    <t>EL TINTERO</t>
  </si>
  <si>
    <t>CONSORCIO DE INVERSIONES PANAMERICANAS, S..R.L</t>
  </si>
  <si>
    <t>EMANUELA</t>
  </si>
  <si>
    <t>CONSORCIO MINERO DEL SUR, S.R.L</t>
  </si>
  <si>
    <t>FABIÁN</t>
  </si>
  <si>
    <t>KHOURY INDUSTRIAL S. A.</t>
  </si>
  <si>
    <t>GAT</t>
  </si>
  <si>
    <t>INDUSTRIAS GAT, S. A.</t>
  </si>
  <si>
    <t>GRAUCA III</t>
  </si>
  <si>
    <t>Distrito Nacional</t>
  </si>
  <si>
    <t>Calizas Coralina</t>
  </si>
  <si>
    <t>GRANITOS AUTÉNTICOS, C. POR A.</t>
  </si>
  <si>
    <t>GRAUCA IV</t>
  </si>
  <si>
    <t>GUAYABO DULCE</t>
  </si>
  <si>
    <t xml:space="preserve">Hato Mayor </t>
  </si>
  <si>
    <t>TAVARES INDUSTRIAL, C. POR A. (TICA)</t>
  </si>
  <si>
    <t>INCOA I</t>
  </si>
  <si>
    <t>RECIO ESPINOSA Y VÁSQUEZ LORA ING. Y CO. (INCOACA)</t>
  </si>
  <si>
    <t>ISABELLA I</t>
  </si>
  <si>
    <t>JOAMA</t>
  </si>
  <si>
    <t>WALVIS INVESTMENTS, S.R.L.</t>
  </si>
  <si>
    <t>LA BARCA</t>
  </si>
  <si>
    <t>LA BARRERA II</t>
  </si>
  <si>
    <t>ALFARERIA DOMINICANA, C. X A.</t>
  </si>
  <si>
    <t>LA BORDA</t>
  </si>
  <si>
    <t>WILLIAN BERNARDO GRULLÓN GRULLÓN</t>
  </si>
  <si>
    <t>LA CABRA</t>
  </si>
  <si>
    <t>DOMICEM, S. A.</t>
  </si>
  <si>
    <t>LA CABUYA</t>
  </si>
  <si>
    <t>Arena Silicea</t>
  </si>
  <si>
    <t>LA CAÑITA</t>
  </si>
  <si>
    <t>CORALDOM, C. POR A.</t>
  </si>
  <si>
    <t>LA DESCUBIERTA</t>
  </si>
  <si>
    <t>CALCITA DOMINICANA, S.A.</t>
  </si>
  <si>
    <t>LA GUANÁBANA</t>
  </si>
  <si>
    <t>Calizas y Areniscas Calcareas</t>
  </si>
  <si>
    <t>LA JINA</t>
  </si>
  <si>
    <t>Calizas y Margas</t>
  </si>
  <si>
    <t>CANTERAS DEL ESTE, S. A.</t>
  </si>
  <si>
    <t>LA LUISA</t>
  </si>
  <si>
    <t>LA MAJAGUA</t>
  </si>
  <si>
    <t>Silicea</t>
  </si>
  <si>
    <t>NOLBERTO ISRAEL POLANCO CASTILLO</t>
  </si>
  <si>
    <t>LA NORIA</t>
  </si>
  <si>
    <t>AGREGADOS ORIENTALES, S. A. (AGROSA)</t>
  </si>
  <si>
    <t>LA PALMA</t>
  </si>
  <si>
    <t>Caolín y Arcillas</t>
  </si>
  <si>
    <t>LA POTRANCA</t>
  </si>
  <si>
    <t>Rocas Puzolanicas</t>
  </si>
  <si>
    <t>LA SALINA II</t>
  </si>
  <si>
    <t>LA SIERRA</t>
  </si>
  <si>
    <t>FRIAMARCONST, S. A.</t>
  </si>
  <si>
    <t>LA TRINCHERA</t>
  </si>
  <si>
    <t>Azua y San Juan</t>
  </si>
  <si>
    <t>Rocas Calizas y Travertino</t>
  </si>
  <si>
    <t>EXPLOMARCA, S. A.</t>
  </si>
  <si>
    <t>LAS MATAS DE CECIBAO</t>
  </si>
  <si>
    <t>Santiago y Valverde</t>
  </si>
  <si>
    <t>Arena Silicea y Arcilla</t>
  </si>
  <si>
    <t>LAS SALINAS</t>
  </si>
  <si>
    <t>Barahona y Independecia</t>
  </si>
  <si>
    <t>LOMA LOS PICOS</t>
  </si>
  <si>
    <t>Calizas,Arcillas,Arenas Siliceas</t>
  </si>
  <si>
    <t>LOS ANONES</t>
  </si>
  <si>
    <t>Roca Caliza y Coralina</t>
  </si>
  <si>
    <t>LOS CABRITOS</t>
  </si>
  <si>
    <t>COMPAÑÍA ANÓNIMA DE EXPLOTAC. INDUSTR., C.X A. (CAEI)</t>
  </si>
  <si>
    <t>LOS CHARQUITOS</t>
  </si>
  <si>
    <t>PORLAMAR S. A.</t>
  </si>
  <si>
    <t>Larimar</t>
  </si>
  <si>
    <t>LUÍS ARBOLEDA GÓMEZ (COOPERATIVA  LARIMAR)</t>
  </si>
  <si>
    <t>LOS HIDALGOS</t>
  </si>
  <si>
    <t>Valverde.</t>
  </si>
  <si>
    <t>Mármol y Caliza.</t>
  </si>
  <si>
    <t>PEDRO LEÓNIDAS GÓMEZ PÉREZ</t>
  </si>
  <si>
    <t>LOS HIGOS</t>
  </si>
  <si>
    <t>EDWIN RAFAEL GARCÍA COCCO Y ROBERTO L. TEVERAS S.</t>
  </si>
  <si>
    <t>LOS MANGOS</t>
  </si>
  <si>
    <t>AGREGADOS &amp; HOMIGONES SÁNCHEZ, S. A.</t>
  </si>
  <si>
    <t>LOS PAREDONES</t>
  </si>
  <si>
    <t>ASESORES INTERNACION. ESPECIALIZ., S.A. (ASINESA)</t>
  </si>
  <si>
    <t>MAGDALENA</t>
  </si>
  <si>
    <t>RAMÓN DÍAZ</t>
  </si>
  <si>
    <t>MANOMATUEY</t>
  </si>
  <si>
    <t>JORGE RICARDO SUBERO ISA</t>
  </si>
  <si>
    <t>MAR</t>
  </si>
  <si>
    <t>Marmol</t>
  </si>
  <si>
    <t>CALIZAMAR, S. A.</t>
  </si>
  <si>
    <t>MARELLE II</t>
  </si>
  <si>
    <t>MARIEN</t>
  </si>
  <si>
    <t>MÁRMOL LATINO</t>
  </si>
  <si>
    <t>Marmol y Rocas Calizas</t>
  </si>
  <si>
    <t>JUAN GONZÁLEZ GÓMEZ</t>
  </si>
  <si>
    <t>MIGUEL</t>
  </si>
  <si>
    <t>BARSEQUILLO INDUSTRIAL  S, A</t>
  </si>
  <si>
    <t>MINA BLANCA</t>
  </si>
  <si>
    <t>Arcilla Industriales</t>
  </si>
  <si>
    <t>NAJAYO</t>
  </si>
  <si>
    <t>Caliche y Mineralaes Asociado</t>
  </si>
  <si>
    <t>NARANJO</t>
  </si>
  <si>
    <t>PALMAREJO</t>
  </si>
  <si>
    <t xml:space="preserve">Santiago </t>
  </si>
  <si>
    <t>FERRETERÍA OCHOA C. POR A.</t>
  </si>
  <si>
    <t>PANAM</t>
  </si>
  <si>
    <t>PAN AMERICAN GYPSUM, INC. C. POR A.</t>
  </si>
  <si>
    <t>PROCALCA</t>
  </si>
  <si>
    <t>PROCALCA III</t>
  </si>
  <si>
    <t>RANCHERÍA</t>
  </si>
  <si>
    <t>Azua y Barahona</t>
  </si>
  <si>
    <t>SAN IDELFONSO</t>
  </si>
  <si>
    <t>Arcilla</t>
  </si>
  <si>
    <t>SAN RAFAEL</t>
  </si>
  <si>
    <t>RICARDO ANTONIO BARCELÓ SALAS</t>
  </si>
  <si>
    <t>SANTA ELUPINA</t>
  </si>
  <si>
    <t>TAÍNA</t>
  </si>
  <si>
    <t>Santo Domingo y San pedro Macoris</t>
  </si>
  <si>
    <t>TALANQUERA</t>
  </si>
  <si>
    <t>TAMARINDO</t>
  </si>
  <si>
    <t>Caolin Silicea y Feldespato</t>
  </si>
  <si>
    <t>TORRE ALTA</t>
  </si>
  <si>
    <t>VALLE JINA</t>
  </si>
  <si>
    <t>OPERADORA MINERA DEL ATLANTICO S. A.</t>
  </si>
  <si>
    <t>VICENTE NOBLE</t>
  </si>
  <si>
    <t>CORPORACION DOMINICANA DE EMPRESAS ESTATALES (CORDE)</t>
  </si>
  <si>
    <t>Sílice y Arcilla.</t>
  </si>
  <si>
    <t>Arcillas y Sílice.</t>
  </si>
  <si>
    <t>GAT II</t>
  </si>
  <si>
    <t>LA MANGA</t>
  </si>
  <si>
    <t>LOS CHECHESES</t>
  </si>
  <si>
    <t>DAGOBERTO RODRÍGUEZ ADAMES.</t>
  </si>
  <si>
    <t>CONSORCIO MINERO DOMINICANO S. R. L.</t>
  </si>
  <si>
    <t>ARGOS DOMINICANA, S. A.</t>
  </si>
  <si>
    <t>RENILDA DEL CARMEN INFANTE TAVÁRES</t>
  </si>
  <si>
    <t>SAINT ELIZABETH</t>
  </si>
  <si>
    <t>Travertino</t>
  </si>
  <si>
    <t>Azua, San Juan de la Maguana y Bahoruco</t>
  </si>
  <si>
    <t>Exporta</t>
  </si>
  <si>
    <t>Cal</t>
  </si>
  <si>
    <t>Agregados</t>
  </si>
  <si>
    <t>Agregados, dolomita</t>
  </si>
  <si>
    <t>CORPORACION DOMINICANA DE EMPR. ESTATALES (CORDE) (CEMEX)</t>
  </si>
  <si>
    <t xml:space="preserve">Sal </t>
  </si>
  <si>
    <t>No exportan</t>
  </si>
  <si>
    <t>RNC</t>
  </si>
  <si>
    <t>1-31-02150-6</t>
  </si>
  <si>
    <t>1-14-07870-7</t>
  </si>
  <si>
    <t>1-01-03970-1</t>
  </si>
  <si>
    <t>4-01-01200-6</t>
  </si>
  <si>
    <t>1-01-14813-6</t>
  </si>
  <si>
    <t>1-01+59302-4</t>
  </si>
  <si>
    <t>1-01-07124-9</t>
  </si>
  <si>
    <t>1-01-07149-4</t>
  </si>
  <si>
    <t>1-11-00059-9</t>
  </si>
  <si>
    <t>1-01-52126-2</t>
  </si>
  <si>
    <t>CED. 001-0098026-7</t>
  </si>
  <si>
    <t>CED. 031-0200578-6</t>
  </si>
  <si>
    <t>1-01-05219-8</t>
  </si>
  <si>
    <t>CED. 001-0266773-0</t>
  </si>
  <si>
    <t>1-01-15663-5</t>
  </si>
  <si>
    <t>1-01-01299-4</t>
  </si>
  <si>
    <t>Silice, Fedelpasto, Caolin</t>
  </si>
  <si>
    <t>CED. 001-0910076-8</t>
  </si>
  <si>
    <t>1-22-02271-6</t>
  </si>
  <si>
    <t>1-01-02495-1</t>
  </si>
  <si>
    <t>1-12-10929-1</t>
  </si>
  <si>
    <t>4-30-04680-9</t>
  </si>
  <si>
    <t>1-12-00003-6</t>
  </si>
  <si>
    <t>1-24-01489-1</t>
  </si>
  <si>
    <t>1-24-02697-2</t>
  </si>
  <si>
    <t>1-01-87849-5</t>
  </si>
  <si>
    <t>1-30-26566-6</t>
  </si>
  <si>
    <t>1-02-00213-4</t>
  </si>
  <si>
    <t>1-01-71257-2</t>
  </si>
  <si>
    <t>1-01-55111-9</t>
  </si>
  <si>
    <t>1-01-52693-9</t>
  </si>
  <si>
    <t>GRUPO REYNOSO HACHÉ, S.R.L.</t>
  </si>
  <si>
    <t>1-30-00036-2</t>
  </si>
  <si>
    <t>1-01-59740-2</t>
  </si>
  <si>
    <t>1-01-70071-8</t>
  </si>
  <si>
    <t>INVERSIONES PRAYDUM, S.R.L.</t>
  </si>
  <si>
    <t>1-30-46180-5</t>
  </si>
  <si>
    <t>CED. 001-0148095-2</t>
  </si>
  <si>
    <t>CED. 020-0003677-8</t>
  </si>
  <si>
    <t>1-01-57883-1</t>
  </si>
  <si>
    <t>1-22-02269-4</t>
  </si>
  <si>
    <t>1-01-14679-6</t>
  </si>
  <si>
    <t>1-01-05587-1</t>
  </si>
  <si>
    <t>1-01-00405-3</t>
  </si>
  <si>
    <t>1-23-00665-9</t>
  </si>
  <si>
    <t>1-01-51424-8</t>
  </si>
  <si>
    <t>1-30-24445-6</t>
  </si>
  <si>
    <t>1-30-67716-6</t>
  </si>
  <si>
    <t>1-01-00036-8</t>
  </si>
  <si>
    <t>CED. 001-0140349-1</t>
  </si>
  <si>
    <t>1-01-81679-1</t>
  </si>
  <si>
    <t>1-01-72393-9</t>
  </si>
  <si>
    <t>1-30-42711-9</t>
  </si>
  <si>
    <t>1-24-02852-3</t>
  </si>
  <si>
    <t>1-30-03639-1</t>
  </si>
  <si>
    <t>1-01-85660-2</t>
  </si>
  <si>
    <t>1-22-01037-8</t>
  </si>
  <si>
    <t>1-01-56991-3</t>
  </si>
  <si>
    <t>1-01-00277-8</t>
  </si>
  <si>
    <t>CED. 031-0081959-2</t>
  </si>
  <si>
    <t>CED. 001-0646231-0</t>
  </si>
  <si>
    <t>1-01-72434-1</t>
  </si>
  <si>
    <t>1-01-67844-5</t>
  </si>
  <si>
    <t>1-30-12373-1</t>
  </si>
  <si>
    <t>1-01-60166-3</t>
  </si>
  <si>
    <t>1-01-05603-7</t>
  </si>
  <si>
    <t>1-01-69895-2</t>
  </si>
  <si>
    <t>1-02-00343-2</t>
  </si>
  <si>
    <t>1-02-00933-3</t>
  </si>
  <si>
    <t>1-30-05221-2</t>
  </si>
  <si>
    <t>CED. 027-0004841-2</t>
  </si>
  <si>
    <t>CED. 001-0914438-6</t>
  </si>
  <si>
    <t>CED. 026-0010063-6</t>
  </si>
  <si>
    <t>CED. 013-0004866-5</t>
  </si>
  <si>
    <t>CED. 001-1202354-4</t>
  </si>
  <si>
    <t>CED. 001-1222110-6</t>
  </si>
  <si>
    <t>4-30-10442-6                    CED. 018-0030991-4</t>
  </si>
  <si>
    <t>4-01-01200-6                    1-11-00059-9</t>
  </si>
  <si>
    <t>MÁRMOLES PANAMERICANOS, S.A.</t>
  </si>
  <si>
    <t>CONSORCIO MINERO COSTA DE PLATA, C POR A.</t>
  </si>
  <si>
    <t>INDUSTRIA NACIONAL DEL VIDRIO</t>
  </si>
  <si>
    <t>1-30-27784-2</t>
  </si>
  <si>
    <t>1-30-87887-2</t>
  </si>
  <si>
    <t>Superficie (Ha)</t>
  </si>
  <si>
    <t>Pagó patente minera?</t>
  </si>
  <si>
    <t>Está en proceso de caducidad?</t>
  </si>
  <si>
    <t>LOS GUINEOS</t>
  </si>
  <si>
    <t xml:space="preserve"> </t>
  </si>
  <si>
    <t>Elías Piña.</t>
  </si>
  <si>
    <t>ULADISLAO RODRÍGUEZ PEREYRA</t>
  </si>
  <si>
    <t>SI</t>
  </si>
  <si>
    <t>NO</t>
  </si>
  <si>
    <t>Entregó informes anuales ?</t>
  </si>
  <si>
    <t>IX-86</t>
  </si>
  <si>
    <t>XV-04</t>
  </si>
  <si>
    <t>XIV-03</t>
  </si>
  <si>
    <t>VII-87</t>
  </si>
  <si>
    <t>V-92</t>
  </si>
  <si>
    <t>X-89</t>
  </si>
  <si>
    <t>XXVII-99</t>
  </si>
  <si>
    <t>VIII-95</t>
  </si>
  <si>
    <t>XXXII-99</t>
  </si>
  <si>
    <t>15-85</t>
  </si>
  <si>
    <t>13-85</t>
  </si>
  <si>
    <t>XXI-03</t>
  </si>
  <si>
    <t>III-99</t>
  </si>
  <si>
    <t>VI-04</t>
  </si>
  <si>
    <t>XXIX-03</t>
  </si>
  <si>
    <t>XXIV-08</t>
  </si>
  <si>
    <t>XXIX-08</t>
  </si>
  <si>
    <t>LXVIII-07</t>
  </si>
  <si>
    <t>XIII-03</t>
  </si>
  <si>
    <t>XII-03</t>
  </si>
  <si>
    <t>LXIX-07</t>
  </si>
  <si>
    <t>17-84</t>
  </si>
  <si>
    <t>V-89</t>
  </si>
  <si>
    <t>III-13</t>
  </si>
  <si>
    <t>XIV-04</t>
  </si>
  <si>
    <t>LIII</t>
  </si>
  <si>
    <t>XII-04</t>
  </si>
  <si>
    <t>XXIV-07</t>
  </si>
  <si>
    <t>XI-04</t>
  </si>
  <si>
    <t>XXVI</t>
  </si>
  <si>
    <t>VII-00</t>
  </si>
  <si>
    <t>LXVI-07</t>
  </si>
  <si>
    <t>VII-01</t>
  </si>
  <si>
    <t>XXIV-99</t>
  </si>
  <si>
    <t>LXX-05</t>
  </si>
  <si>
    <t>VIII-96</t>
  </si>
  <si>
    <t>VIII-01</t>
  </si>
  <si>
    <t>XVIII-03</t>
  </si>
  <si>
    <t>IV-13</t>
  </si>
  <si>
    <t>XII-90</t>
  </si>
  <si>
    <t>XXIV-03</t>
  </si>
  <si>
    <t>25-85</t>
  </si>
  <si>
    <t>VIII-87</t>
  </si>
  <si>
    <t>VI-96</t>
  </si>
  <si>
    <t>XVI-02</t>
  </si>
  <si>
    <t>XXVIII-04</t>
  </si>
  <si>
    <t>R-MEM-CM-020-2015</t>
  </si>
  <si>
    <t>I-11</t>
  </si>
  <si>
    <t>XLIV-05</t>
  </si>
  <si>
    <t>XII-09</t>
  </si>
  <si>
    <t>VII-03</t>
  </si>
  <si>
    <t>XIII-00</t>
  </si>
  <si>
    <t>XV-02</t>
  </si>
  <si>
    <t>XXX-05</t>
  </si>
  <si>
    <t>VII-09</t>
  </si>
  <si>
    <t>XXV-99</t>
  </si>
  <si>
    <t>XLVII-05</t>
  </si>
  <si>
    <t>XXIII-04</t>
  </si>
  <si>
    <t>XXVII-04</t>
  </si>
  <si>
    <t>VI-09</t>
  </si>
  <si>
    <t>I-01</t>
  </si>
  <si>
    <t>XXIX-04</t>
  </si>
  <si>
    <t>XXVI-04</t>
  </si>
  <si>
    <t>XV-03</t>
  </si>
  <si>
    <t>II-99</t>
  </si>
  <si>
    <t>XXII-03</t>
  </si>
  <si>
    <t>VI-00</t>
  </si>
  <si>
    <t>XXIX-99</t>
  </si>
  <si>
    <t>XXXIV-99</t>
  </si>
  <si>
    <t>XCVII-06</t>
  </si>
  <si>
    <t>V-13</t>
  </si>
  <si>
    <t>23-85</t>
  </si>
  <si>
    <t>VII-04</t>
  </si>
  <si>
    <t>I-13</t>
  </si>
  <si>
    <t>IX-99</t>
  </si>
  <si>
    <t>XXXI-05</t>
  </si>
  <si>
    <t>I-04</t>
  </si>
  <si>
    <t>XXXI-08</t>
  </si>
  <si>
    <t>IV-90</t>
  </si>
  <si>
    <t>XXX-99</t>
  </si>
  <si>
    <t>VIII-89</t>
  </si>
  <si>
    <t>XXXVIII-98</t>
  </si>
  <si>
    <t>XXVIII-99</t>
  </si>
  <si>
    <t>R-MEM-CM-008-2017</t>
  </si>
  <si>
    <t>15-84</t>
  </si>
  <si>
    <t>XXIII-99</t>
  </si>
  <si>
    <t>18-84</t>
  </si>
  <si>
    <t>XXIX-98</t>
  </si>
  <si>
    <t>XXII-99</t>
  </si>
  <si>
    <t>XI-90</t>
  </si>
  <si>
    <t>XXII-04</t>
  </si>
  <si>
    <t>XIII-02</t>
  </si>
  <si>
    <t>LV-05</t>
  </si>
  <si>
    <t>II-07</t>
  </si>
  <si>
    <t>LXVII-07</t>
  </si>
  <si>
    <t>V-96</t>
  </si>
  <si>
    <t>V-00</t>
  </si>
  <si>
    <t>III-92</t>
  </si>
  <si>
    <t>VIII-09</t>
  </si>
  <si>
    <t>III-12</t>
  </si>
  <si>
    <t>22-85</t>
  </si>
  <si>
    <t>1.-84</t>
  </si>
  <si>
    <t>7.-84</t>
  </si>
  <si>
    <t>12.-85</t>
  </si>
  <si>
    <t>7.-85</t>
  </si>
  <si>
    <t>R-MEM-CM-007-2017</t>
  </si>
  <si>
    <t>Resolución de otorgamiento</t>
  </si>
  <si>
    <t>Concesiones de Exploración Otorgadas</t>
  </si>
  <si>
    <t>Superficie</t>
  </si>
  <si>
    <t>AGUITA FRIA</t>
  </si>
  <si>
    <t>San Juan</t>
  </si>
  <si>
    <t>Oro, Plata, Cobre, Plomo, Zinc.</t>
  </si>
  <si>
    <t>GOLDQUEST DOMINICANA, S.R.L.</t>
  </si>
  <si>
    <t>1-01-77054-6</t>
  </si>
  <si>
    <t>AHORCA LOS PERROS</t>
  </si>
  <si>
    <t>Monte Plata y San Pedro de Macorís</t>
  </si>
  <si>
    <t>Caliza, Arcillas.</t>
  </si>
  <si>
    <t>CRISTOBAL COLÓN, S. A.</t>
  </si>
  <si>
    <t>1-01-01606-1</t>
  </si>
  <si>
    <t>AMPLIACIÓN PROCALCA</t>
  </si>
  <si>
    <t>DOMICANA DE CALES, S. A.</t>
  </si>
  <si>
    <t>ARROYO CARPINTERO</t>
  </si>
  <si>
    <t>EVERTON MINERA DOMINICANA, SRL.</t>
  </si>
  <si>
    <t>1-30-00951-1</t>
  </si>
  <si>
    <t>ARROYO LOS BAZANES</t>
  </si>
  <si>
    <t>San Pedro de Macorís y El Seibo.</t>
  </si>
  <si>
    <t>Carbonato de Calcio, Caliza y Carbonato de Magnesio.</t>
  </si>
  <si>
    <t>CRISTÓBAL COLÓN, S.A.</t>
  </si>
  <si>
    <t>Sánchez Ramírez.</t>
  </si>
  <si>
    <t>Oro, Plata, Cobre, Zinc y Plomo.</t>
  </si>
  <si>
    <t>BAYAJA</t>
  </si>
  <si>
    <t>CORPORACION MINERA DOMINICANA, S.A.S</t>
  </si>
  <si>
    <t>1-31-06016-1</t>
  </si>
  <si>
    <t>BOCA DE JURA</t>
  </si>
  <si>
    <t>Rocas Caliza, Mármol, Travertinos y Rocas Silícea.</t>
  </si>
  <si>
    <t>COMPANÍA ANÓNIMA DE EXPLOTACIONES INDUSTRIALES, S. A.</t>
  </si>
  <si>
    <t>CABIRMA DEL CERRO</t>
  </si>
  <si>
    <t>CACHIPERO</t>
  </si>
  <si>
    <t>San Pedro De Macorís</t>
  </si>
  <si>
    <t>Caliza y Sílice.</t>
  </si>
  <si>
    <t>CAMBA</t>
  </si>
  <si>
    <t>Rocas calizas y Carbonato de calcio</t>
  </si>
  <si>
    <t>RESINAS DOMINICANA, S.R.L, (RESIDOM)</t>
  </si>
  <si>
    <t>1-22-01396-2</t>
  </si>
  <si>
    <t>CAÑADA NEGRO</t>
  </si>
  <si>
    <t>Carbonato de Calcio, Caliza, Carbonato de Magnesio y Sílice.</t>
  </si>
  <si>
    <t>Oro, Plata, Cobre, Zinc, Plomo</t>
  </si>
  <si>
    <t>1-30-92614-1</t>
  </si>
  <si>
    <t>Rocas Caliza.</t>
  </si>
  <si>
    <t>San Juan.</t>
  </si>
  <si>
    <t>DOÑA AMELIA</t>
  </si>
  <si>
    <t>Rocas Caliza, Silícea, Carbonato de Calcio y Carbonato de Magnesio.</t>
  </si>
  <si>
    <t>EL BEMBE</t>
  </si>
  <si>
    <t>Rocas Caliza Y Arcillas.</t>
  </si>
  <si>
    <t>EL COYOTE</t>
  </si>
  <si>
    <t>CEMENTOS SANTO DOMINGO, S. A.</t>
  </si>
  <si>
    <t>1-01-81278-8</t>
  </si>
  <si>
    <t>EL EMBALSADERO</t>
  </si>
  <si>
    <t>Rocas Caliza, Arcillas y Sílice.</t>
  </si>
  <si>
    <t>EL JOBO DEL CEA</t>
  </si>
  <si>
    <t>EL LLANO DE MANUELA</t>
  </si>
  <si>
    <t>San Pedro de Macorís y Monte Plata.</t>
  </si>
  <si>
    <t>Caliza y Arcilla.</t>
  </si>
  <si>
    <t>EL MARQUES</t>
  </si>
  <si>
    <t>San Pedro De Macorís.</t>
  </si>
  <si>
    <t>GOLD SEE REAL STATE BROKERS AND CONSULTERS, S.R.L</t>
  </si>
  <si>
    <t>1-30-41752-2</t>
  </si>
  <si>
    <t>GUABATICO</t>
  </si>
  <si>
    <t>Monte Plata y Santo Domingo</t>
  </si>
  <si>
    <t>Rocas Caliza,  Rocas Silícea y Arcillas</t>
  </si>
  <si>
    <t>HOYO PRIETO</t>
  </si>
  <si>
    <t>San Cristóbal.</t>
  </si>
  <si>
    <t>GOLDQUEST DOMINICANA, S. R. L.</t>
  </si>
  <si>
    <t>JADE</t>
  </si>
  <si>
    <t>Rocas Volcánicas y Rocas Silíceas.</t>
  </si>
  <si>
    <t>CONSORCIO INVERSIONES PANAMERICANAS, S.A.</t>
  </si>
  <si>
    <t>1-2202269-4</t>
  </si>
  <si>
    <t>LA CACATA</t>
  </si>
  <si>
    <t>San Cristóbal y Santo Domingo</t>
  </si>
  <si>
    <t>Oro, Plata, Cobre y Zinc.</t>
  </si>
  <si>
    <t>MINTECH, S.R.L</t>
  </si>
  <si>
    <t>1-31-15875-7</t>
  </si>
  <si>
    <t>LA CALETA DEL ESTE</t>
  </si>
  <si>
    <t>La Romana.</t>
  </si>
  <si>
    <t>Caliza Coralina.</t>
  </si>
  <si>
    <t>LA CORSANT</t>
  </si>
  <si>
    <t>INÉS DELFINA SANTANA ESPIRITUSANTO</t>
  </si>
  <si>
    <t>028-0036577-3</t>
  </si>
  <si>
    <t>LA CUEVA DE VALERIO</t>
  </si>
  <si>
    <t>LA HICOTEA DEL VASCO</t>
  </si>
  <si>
    <t>Carbonato de Calcio, Caliza, Carbonato de Magnesio.</t>
  </si>
  <si>
    <t>LA HIENA</t>
  </si>
  <si>
    <t>Oro, Plata, Cobre, Plomo, Zinc, Molibdeno</t>
  </si>
  <si>
    <t>LA JABILLA</t>
  </si>
  <si>
    <t>DR. HIDALGO GUZMÁN MINING CORPORATION, S.R.L.</t>
  </si>
  <si>
    <t>1-30-84594</t>
  </si>
  <si>
    <t>LA JIRAFA</t>
  </si>
  <si>
    <t>Hato Mayor.</t>
  </si>
  <si>
    <t>ISMENIA BERENISSE RODRÍGUEZ ROSARIO.</t>
  </si>
  <si>
    <t>051-001-15806-1</t>
  </si>
  <si>
    <t xml:space="preserve">LA PANGOLA </t>
  </si>
  <si>
    <t>Sánchez Ramírez y Ponte Plata</t>
  </si>
  <si>
    <t>Arena Silícea.</t>
  </si>
  <si>
    <t>CONSORCIO MINERO DOMINICANO, S.R.L</t>
  </si>
  <si>
    <t>Oro, Plata, Cobre, Plomo y Zinc.</t>
  </si>
  <si>
    <t>LAS ALBAHACAS</t>
  </si>
  <si>
    <t>La Altagracia.</t>
  </si>
  <si>
    <t>Rocas Caliza, Carbonato de Calcio y Carbonato de Magnesio.</t>
  </si>
  <si>
    <t xml:space="preserve">ALBA SÁNCHEZ &amp; ASOCIADOS, S.A., </t>
  </si>
  <si>
    <t>1-01-13267-1</t>
  </si>
  <si>
    <t>LAS CALLAS DE ARROYO BLANCO</t>
  </si>
  <si>
    <t>LAS DAMAS</t>
  </si>
  <si>
    <t>Rocas Caliza  y Carbonato de calcio</t>
  </si>
  <si>
    <t>DAGOBERTO RODRÍGUEZ ADAMES</t>
  </si>
  <si>
    <t>020-0003677-8</t>
  </si>
  <si>
    <t>LAS SARDINAS</t>
  </si>
  <si>
    <t>MINERALES NACIONALES GP, SRL(MN).</t>
  </si>
  <si>
    <t>1-3087553-7</t>
  </si>
  <si>
    <t>LAS TRES VISIONES</t>
  </si>
  <si>
    <t>Carbonato de Calcio y Carbonato de Magnesio.</t>
  </si>
  <si>
    <t>ALBA SÁNCHEZ &amp; ASOCIADOS, S.A.</t>
  </si>
  <si>
    <t>LAS YAYAS DE DOMINICA</t>
  </si>
  <si>
    <t>Carbonato de Calcio, Carbonato de Magnesio y Caliza.</t>
  </si>
  <si>
    <t>LOMA DE TOSA</t>
  </si>
  <si>
    <t>LOMA EL CACHIMBO</t>
  </si>
  <si>
    <t>LOMA LOS VIDAL</t>
  </si>
  <si>
    <t>Monte Plata.</t>
  </si>
  <si>
    <t>LOS FUNDOS</t>
  </si>
  <si>
    <t>CRISTÓBAL COLÓN, S.A</t>
  </si>
  <si>
    <t>LOS HOYITOS</t>
  </si>
  <si>
    <t>MAGANTILLO</t>
  </si>
  <si>
    <t>MERMEJAL</t>
  </si>
  <si>
    <t>Monte Plata y Sánchez Ramírez</t>
  </si>
  <si>
    <t>Oro, Plata, Cobre, Plomo, Zinc y Molibdeno</t>
  </si>
  <si>
    <t>MONTE LADINO</t>
  </si>
  <si>
    <t>PALOMINO</t>
  </si>
  <si>
    <t>Barahona.</t>
  </si>
  <si>
    <t>ROCAS Y MINERALES DEL CARIBE, S.R.L.</t>
  </si>
  <si>
    <t>1-30-59638-7</t>
  </si>
  <si>
    <t>PASO DEL MEDIO</t>
  </si>
  <si>
    <t>San Pedro de Macorís.</t>
  </si>
  <si>
    <t>Caliza, Carbonato de Calcio.</t>
  </si>
  <si>
    <t>PUNTA PESCADORA</t>
  </si>
  <si>
    <t>Roca Calizas Y Roca Silícea</t>
  </si>
  <si>
    <t>RAMBALDE</t>
  </si>
  <si>
    <t>Arcillas Silícea</t>
  </si>
  <si>
    <t>H &amp; O PROFITS, S.R.L.</t>
  </si>
  <si>
    <t>RECODO</t>
  </si>
  <si>
    <t>Peravia.</t>
  </si>
  <si>
    <t>ROCHONA</t>
  </si>
  <si>
    <t>Hato Mayor y San Pedro de Macorís</t>
  </si>
  <si>
    <t>TOCON DE PINO</t>
  </si>
  <si>
    <t>TORIBIO</t>
  </si>
  <si>
    <t xml:space="preserve">San Juan. </t>
  </si>
  <si>
    <t>VALENTIN</t>
  </si>
  <si>
    <t>VALLE LOS LERENES</t>
  </si>
  <si>
    <t>ZOITA</t>
  </si>
  <si>
    <t>Resolución</t>
  </si>
  <si>
    <t xml:space="preserve"> R-MEN-CM-0045-2016</t>
  </si>
  <si>
    <t xml:space="preserve"> R-MEN-CM-0015-2016</t>
  </si>
  <si>
    <t>R-MEN-CM-0032-2016</t>
  </si>
  <si>
    <t>R-MEN-CM-0018-2016</t>
  </si>
  <si>
    <t xml:space="preserve"> R-MEN-CM-0011-2016</t>
  </si>
  <si>
    <t xml:space="preserve"> R-MEN-CM-050-2017</t>
  </si>
  <si>
    <t>R-MEN-CM-005-2017</t>
  </si>
  <si>
    <t xml:space="preserve"> R-MEN-CM-0023-2016</t>
  </si>
  <si>
    <t xml:space="preserve">  R-MEN-CM-053-2017</t>
  </si>
  <si>
    <t xml:space="preserve"> R-MEN-CM-023-2017</t>
  </si>
  <si>
    <t xml:space="preserve"> R-MEN-CM-008-2016</t>
  </si>
  <si>
    <t xml:space="preserve"> R-MEN-CM-0014-2016</t>
  </si>
  <si>
    <t xml:space="preserve"> R-MEN-CM-051-2016</t>
  </si>
  <si>
    <t xml:space="preserve"> R-MEN-CM-009-2016</t>
  </si>
  <si>
    <t xml:space="preserve"> R-MEN-CM-008-2018</t>
  </si>
  <si>
    <t xml:space="preserve"> R-MEN-CM-054-2017</t>
  </si>
  <si>
    <t>R-MEN-CM-0004-2015</t>
  </si>
  <si>
    <t xml:space="preserve"> R-MEN-CM-0024-2016</t>
  </si>
  <si>
    <t xml:space="preserve"> R-MEN-CM-001-2017</t>
  </si>
  <si>
    <t xml:space="preserve"> R-MEN-CM-034-2016</t>
  </si>
  <si>
    <t xml:space="preserve"> R-MEN-CM-030-2016</t>
  </si>
  <si>
    <t xml:space="preserve"> R-MEN-CM-046-2017</t>
  </si>
  <si>
    <t xml:space="preserve">  R-MEN-CM-026-2016</t>
  </si>
  <si>
    <t>R-MEN-CM-049-2017</t>
  </si>
  <si>
    <t xml:space="preserve"> R-MEN-CM-011-2017</t>
  </si>
  <si>
    <t>R-MEN-CM-031-2017</t>
  </si>
  <si>
    <t xml:space="preserve">  R-MEN-CM-0041-2016</t>
  </si>
  <si>
    <t xml:space="preserve"> R-MEN-CM-0043-2016</t>
  </si>
  <si>
    <t xml:space="preserve">  R-MEN-CM-027-2016</t>
  </si>
  <si>
    <t xml:space="preserve"> R-MEN-CM-0046-2016</t>
  </si>
  <si>
    <t xml:space="preserve"> R-MEN-CM-045-2017</t>
  </si>
  <si>
    <t xml:space="preserve">  R-MEN-CM-048-2016</t>
  </si>
  <si>
    <t xml:space="preserve">  R-MEN-CM-033-2016</t>
  </si>
  <si>
    <t xml:space="preserve"> R-MEN-CM-0042-2016</t>
  </si>
  <si>
    <t xml:space="preserve">  R-MEN-CM-033-2017</t>
  </si>
  <si>
    <t xml:space="preserve"> R-MEN-CM-024-2017</t>
  </si>
  <si>
    <t xml:space="preserve"> R-MEN-CM-012-2017</t>
  </si>
  <si>
    <t xml:space="preserve"> R-MEN-CM-037-2016</t>
  </si>
  <si>
    <t xml:space="preserve"> R-MEN-CM-028-2017</t>
  </si>
  <si>
    <t xml:space="preserve"> R-MEN-CM-025-2017</t>
  </si>
  <si>
    <t xml:space="preserve"> R-MEN-CM-051-2017</t>
  </si>
  <si>
    <t xml:space="preserve">  R-MEN-CM-010-2018</t>
  </si>
  <si>
    <t xml:space="preserve"> R-MEN-CM-027-2017</t>
  </si>
  <si>
    <t xml:space="preserve"> R-MEN-CM-006-2018</t>
  </si>
  <si>
    <t xml:space="preserve"> R-MEN-CM-029-2017</t>
  </si>
  <si>
    <t xml:space="preserve"> R-MEN-CM-0040-2016</t>
  </si>
  <si>
    <t>R-MEN-CM-041-2017</t>
  </si>
  <si>
    <t xml:space="preserve">  R-MEN-CM-009-2018</t>
  </si>
  <si>
    <t>R-MEN-CM-036-2016</t>
  </si>
  <si>
    <t xml:space="preserve"> R-MEN-CM-031-2016</t>
  </si>
  <si>
    <t xml:space="preserve">  R-MEN-CM-0039-2016</t>
  </si>
  <si>
    <t xml:space="preserve">  R-MEN-CM-055-2017</t>
  </si>
  <si>
    <t xml:space="preserve">  R-MEN-CM-005-2018</t>
  </si>
  <si>
    <t xml:space="preserve"> R-MEN-CM-022-2017</t>
  </si>
  <si>
    <t xml:space="preserve"> R-MEN-CM-038-2016</t>
  </si>
  <si>
    <t xml:space="preserve"> R-MEN-CM-030-2017</t>
  </si>
  <si>
    <t>Inició exploración?</t>
  </si>
  <si>
    <t>LA TACHUELA</t>
  </si>
  <si>
    <t>HUESO DURO</t>
  </si>
  <si>
    <t>LA RABONA</t>
  </si>
  <si>
    <t>BATEY AVIACIÓN</t>
  </si>
  <si>
    <t>CEMENTOS CIBAO IV</t>
  </si>
  <si>
    <t>CORREA GRANDE</t>
  </si>
  <si>
    <t>EL ROBLE DE PIEDRA</t>
  </si>
  <si>
    <t>LAS LOMAS</t>
  </si>
  <si>
    <t>LOS YAGRUMOS ARRIBA</t>
  </si>
  <si>
    <t xml:space="preserve">NEITA FASE II </t>
  </si>
  <si>
    <t>Dajabón y Elías Piña.</t>
  </si>
  <si>
    <t>UNIGOLD RESOURCES, INC.</t>
  </si>
  <si>
    <t>CRISTOBAL COLON, S.A.</t>
  </si>
  <si>
    <t>Rocas Calizas, Arcillas, Gravas y Arenas Cillíceas.</t>
  </si>
  <si>
    <t>CEMENTOS CIBAO, S. A.</t>
  </si>
  <si>
    <t>Dajabón y Monte Cristi.</t>
  </si>
  <si>
    <t>CRISTOBAL COLON, S.A</t>
  </si>
  <si>
    <t>Higüey.</t>
  </si>
  <si>
    <t>Caliza y Carbonato de Calcio.</t>
  </si>
  <si>
    <t xml:space="preserve"> ALBA SÁNCHEZ Y ASOCIADOS S. A.</t>
  </si>
  <si>
    <t>Azua.</t>
  </si>
  <si>
    <t>CRISTOBAL COLON, S. A.</t>
  </si>
  <si>
    <t xml:space="preserve">Años pendientes Informes </t>
  </si>
  <si>
    <t>Años pendientes Patentes</t>
  </si>
  <si>
    <t>1-30-24830-3</t>
  </si>
  <si>
    <t>CEMENTOS CIBAO III</t>
  </si>
  <si>
    <t>LA ROCALLOSA</t>
  </si>
  <si>
    <t>R-MEM-CM-030-2018</t>
  </si>
  <si>
    <t>Roca caliza</t>
  </si>
  <si>
    <t>GLOBALIDAD &amp; ALTO RENDIMIENTO, S. R. L.</t>
  </si>
  <si>
    <t>Años que no Opera</t>
  </si>
  <si>
    <t xml:space="preserve">Comentarios del Estatus Legal </t>
  </si>
  <si>
    <t>Rocas Volcanicas</t>
  </si>
  <si>
    <t>DOÑA LINDA</t>
  </si>
  <si>
    <t>LA CEIBA DE BRONCE</t>
  </si>
  <si>
    <t>LAS AMERICAS</t>
  </si>
  <si>
    <t>Caliza, Carbonato de Calcio, Carbonato de Magnesio y Sílice</t>
  </si>
  <si>
    <t>Caliza coralina.</t>
  </si>
  <si>
    <t>STAR BUS, S.A.</t>
  </si>
  <si>
    <t>BATEY DEL SOCO</t>
  </si>
  <si>
    <t>BATEY PLATANITO</t>
  </si>
  <si>
    <t>LA LOMITA DEL DUEY</t>
  </si>
  <si>
    <t>Al día con  informes anuales ?</t>
  </si>
  <si>
    <r>
      <rPr>
        <b/>
        <sz val="11"/>
        <color theme="1"/>
        <rFont val="Times New Roman"/>
        <family val="1"/>
      </rPr>
      <t>1. Caducidad otorgada R-MEM-DCCM-006-2019.</t>
    </r>
    <r>
      <rPr>
        <sz val="11"/>
        <color theme="1"/>
        <rFont val="Times New Roman"/>
        <family val="1"/>
      </rPr>
      <t xml:space="preserve">
  </t>
    </r>
  </si>
  <si>
    <r>
      <rPr>
        <b/>
        <sz val="11"/>
        <color theme="1"/>
        <rFont val="Times New Roman"/>
        <family val="1"/>
      </rPr>
      <t>1. Caducidad otorgada R-MEM-DCCM-009-2019.</t>
    </r>
    <r>
      <rPr>
        <sz val="11"/>
        <color theme="1"/>
        <rFont val="Times New Roman"/>
        <family val="1"/>
      </rPr>
      <t xml:space="preserve">
  </t>
    </r>
  </si>
  <si>
    <r>
      <rPr>
        <b/>
        <sz val="11"/>
        <color theme="1"/>
        <rFont val="Times New Roman"/>
        <family val="1"/>
      </rPr>
      <t>1. Caducidad otorgada R-MEM-DCCM-007-2019.</t>
    </r>
    <r>
      <rPr>
        <sz val="11"/>
        <color theme="1"/>
        <rFont val="Times New Roman"/>
        <family val="1"/>
      </rPr>
      <t xml:space="preserve">
 </t>
    </r>
  </si>
  <si>
    <r>
      <rPr>
        <b/>
        <sz val="11"/>
        <color theme="1"/>
        <rFont val="Times New Roman"/>
        <family val="1"/>
      </rPr>
      <t>1. Caducidad otorgada R-MEM-DCCM-008-2019.</t>
    </r>
    <r>
      <rPr>
        <sz val="11"/>
        <color theme="1"/>
        <rFont val="Times New Roman"/>
        <family val="1"/>
      </rPr>
      <t xml:space="preserve">
</t>
    </r>
  </si>
  <si>
    <r>
      <rPr>
        <b/>
        <sz val="11"/>
        <color theme="1"/>
        <rFont val="Times New Roman"/>
        <family val="1"/>
      </rPr>
      <t>1. Caducidad otorgada R-MEM-DCCM-038-2018.</t>
    </r>
    <r>
      <rPr>
        <sz val="11"/>
        <color theme="1"/>
        <rFont val="Times New Roman"/>
        <family val="1"/>
      </rPr>
      <t xml:space="preserve">
 </t>
    </r>
  </si>
  <si>
    <r>
      <rPr>
        <b/>
        <sz val="11"/>
        <color theme="1"/>
        <rFont val="Times New Roman"/>
        <family val="1"/>
      </rPr>
      <t>1.  Caducidad otorgada R-MEM-DCCM-005-2019.</t>
    </r>
    <r>
      <rPr>
        <sz val="11"/>
        <color theme="1"/>
        <rFont val="Times New Roman"/>
        <family val="1"/>
      </rPr>
      <t xml:space="preserve">
 </t>
    </r>
  </si>
  <si>
    <r>
      <rPr>
        <b/>
        <sz val="11"/>
        <color theme="1"/>
        <rFont val="Times New Roman"/>
        <family val="1"/>
      </rPr>
      <t>1.  Caducidad otorgada R-MEM-DCCM-011-2019.</t>
    </r>
    <r>
      <rPr>
        <sz val="11"/>
        <color theme="1"/>
        <rFont val="Times New Roman"/>
        <family val="1"/>
      </rPr>
      <t xml:space="preserve"> 
 </t>
    </r>
  </si>
  <si>
    <r>
      <rPr>
        <b/>
        <sz val="11"/>
        <color theme="1"/>
        <rFont val="Times New Roman"/>
        <family val="1"/>
      </rPr>
      <t>1.  Caducidad otorgada R-MEM-DCCM-010-2019.</t>
    </r>
    <r>
      <rPr>
        <sz val="11"/>
        <color theme="1"/>
        <rFont val="Times New Roman"/>
        <family val="1"/>
      </rPr>
      <t xml:space="preserve"> 
 </t>
    </r>
  </si>
  <si>
    <r>
      <t>1.  Caducidad otorgada R-MEM-DCCM-031-2019</t>
    </r>
    <r>
      <rPr>
        <b/>
        <sz val="12"/>
        <color theme="1"/>
        <rFont val="Times New Roman"/>
        <family val="1"/>
      </rPr>
      <t xml:space="preserve"> </t>
    </r>
  </si>
  <si>
    <r>
      <t>1.  Caducidad otorgada R-MEM-DCCM-027-2019</t>
    </r>
    <r>
      <rPr>
        <b/>
        <sz val="12"/>
        <color theme="1"/>
        <rFont val="Times New Roman"/>
        <family val="1"/>
      </rPr>
      <t>.</t>
    </r>
  </si>
  <si>
    <t>1.  Caducidad otorgada R-MEM-DCCM-022-2019</t>
  </si>
  <si>
    <r>
      <t>1.  Caducidad otorgada R-MEM-DCCM-030-2019</t>
    </r>
    <r>
      <rPr>
        <b/>
        <sz val="12"/>
        <color theme="1"/>
        <rFont val="Times New Roman"/>
        <family val="1"/>
      </rPr>
      <t xml:space="preserve"> </t>
    </r>
  </si>
  <si>
    <t>1.  Caducidad otorgada R-MEM-DCCM-017-2019.</t>
  </si>
  <si>
    <t>1.  Caducidad otorgada R-MEM-DCCM-016-2019</t>
  </si>
  <si>
    <t>1.  Caducidad otorgada R-MEM-DCMM-044-2018.</t>
  </si>
  <si>
    <t>ATILANO DEL SOCO</t>
  </si>
  <si>
    <t>EL TORO BRAVO</t>
  </si>
  <si>
    <t>MARGARITA ROSA</t>
  </si>
  <si>
    <t>LOS SOSA</t>
  </si>
  <si>
    <t>OZAMA</t>
  </si>
  <si>
    <t>PIEDRA DURA</t>
  </si>
  <si>
    <t>GUARAGUAO</t>
  </si>
  <si>
    <t>LA POZA DEL PUEBLECITO</t>
  </si>
  <si>
    <t>LAS CABUYAS DE JUAN DOLIO</t>
  </si>
  <si>
    <t>LOS SOLARES</t>
  </si>
  <si>
    <t>PALMA CONGA</t>
  </si>
  <si>
    <t>SANTO ANGEL</t>
  </si>
  <si>
    <t>ZORRA BUENA</t>
  </si>
  <si>
    <t>CEMENTOS CIBAO V</t>
  </si>
  <si>
    <t xml:space="preserve">GISEL V. </t>
  </si>
  <si>
    <t>Inversiones Tobado, S.A</t>
  </si>
  <si>
    <t xml:space="preserve">1. No. R-MEM-DCCM-038-2019 </t>
  </si>
  <si>
    <t xml:space="preserve">1. No. R-MEM-DCCM-032-2019 </t>
  </si>
  <si>
    <t xml:space="preserve">1. No. R-MEM-DCCM-037-2019 </t>
  </si>
  <si>
    <t>% de cumplimiento</t>
  </si>
  <si>
    <t>Al día con informes anuales ? SI=1, NO=0</t>
  </si>
  <si>
    <t>Pagó patente minera? SI=1, NO=0</t>
  </si>
  <si>
    <t>Está en operación? SI=1, NO=0</t>
  </si>
  <si>
    <t>Promedio</t>
  </si>
  <si>
    <t>Promedio ponderado</t>
  </si>
  <si>
    <t>CORPORACION MINERA DOMINICANA, S. A. S. (CORMIDOM)</t>
  </si>
  <si>
    <t>Elías Piña y San Juan.</t>
  </si>
  <si>
    <t>Roca Caliza, Carbonato de Calcio y Carbonato de Magnesio.</t>
  </si>
  <si>
    <t xml:space="preserve">San Pedro de Macorís. </t>
  </si>
  <si>
    <t>San Pedro De Macorís y Hato Mayor.</t>
  </si>
  <si>
    <t>Santiago y Valverde.</t>
  </si>
  <si>
    <t>Rocas Calizas, Arcillas, Conglomerados y Arenas Cillíceas.</t>
  </si>
  <si>
    <t>Rocas Calizas, Carbonato de Calcio, Carbonato de Magnesio y Sílice.</t>
  </si>
  <si>
    <t>Rocas Volcánicas.</t>
  </si>
  <si>
    <t>Monte Plata y San Pedro De Macorís.</t>
  </si>
  <si>
    <t>Calizas y Rocas Silíceas.</t>
  </si>
  <si>
    <t>MARAT, CONSTRUCCIÓN Y SUPERVISIÓN C. POR A.</t>
  </si>
  <si>
    <t>San Pedro de Macoris.</t>
  </si>
  <si>
    <t>Roca Caliza, Carbonato de Calcio, Carbonato de Magnesio y Sílice.</t>
  </si>
  <si>
    <t>San Pedro de Macorís, el Seibo y Hato Mayor.</t>
  </si>
  <si>
    <t>Roca Caliza y Rocas Silíceas</t>
  </si>
  <si>
    <t>COMPAÑÍA ANÓNIMA DE INVERSIONES INMOBILIARIAS, C X A.</t>
  </si>
  <si>
    <t>Hato Mayor y San Pedro De Macorís.</t>
  </si>
  <si>
    <t>Rocas Calizas.</t>
  </si>
  <si>
    <t xml:space="preserve">San Pedro De Macorís </t>
  </si>
  <si>
    <t>Total de concesiones</t>
  </si>
  <si>
    <t>Total</t>
  </si>
  <si>
    <t xml:space="preserve"> R-MEN-CM-026-2017</t>
  </si>
  <si>
    <t xml:space="preserve"> R-MEN-CM-041-2017</t>
  </si>
  <si>
    <t>R-MEN-CM-056-2019</t>
  </si>
  <si>
    <t>R-MEN-CM-033-2016</t>
  </si>
  <si>
    <t xml:space="preserve">  R-MEN-CM-024-2019</t>
  </si>
  <si>
    <t xml:space="preserve">  R-MEN-CM-033-2019</t>
  </si>
  <si>
    <t xml:space="preserve">  R-MEN-CM-047-2019</t>
  </si>
  <si>
    <t xml:space="preserve"> R-MEN-CM-034-2018</t>
  </si>
  <si>
    <t xml:space="preserve"> R-MEN-CM-042-2018</t>
  </si>
  <si>
    <t xml:space="preserve"> R-MEN-CM-051-2019</t>
  </si>
  <si>
    <t xml:space="preserve"> R-MEN-CM-035-2018</t>
  </si>
  <si>
    <t xml:space="preserve"> R-MEN-CM-049-2019</t>
  </si>
  <si>
    <t xml:space="preserve">  R-MEN-CM-052-2019</t>
  </si>
  <si>
    <t>R-MEN-CM-023-2019</t>
  </si>
  <si>
    <t xml:space="preserve"> R-MEN-CM-039-2019</t>
  </si>
  <si>
    <t xml:space="preserve"> R-MEN-CM-050-2019</t>
  </si>
  <si>
    <t xml:space="preserve"> R-MEN-CM-055-2019</t>
  </si>
  <si>
    <t>Concesiones de explotación metálicas</t>
  </si>
  <si>
    <t>Concesiones de exploración metálicas</t>
  </si>
  <si>
    <t>Concesiones de exploración no metálicas</t>
  </si>
  <si>
    <t>DOS HERMANOS</t>
  </si>
  <si>
    <t>ALEJANDRO BASS</t>
  </si>
  <si>
    <t xml:space="preserve"> R-MEN-CM-059-2019</t>
  </si>
  <si>
    <t xml:space="preserve"> R-MEN-CM-058-2019</t>
  </si>
  <si>
    <t>Ced. 1-31-59552-3</t>
  </si>
  <si>
    <t>1-01-81558-2</t>
  </si>
  <si>
    <t>1-18-01150-6</t>
  </si>
  <si>
    <t>1-01-00278-6</t>
  </si>
  <si>
    <t>01-01-60679-7</t>
  </si>
  <si>
    <t>01-01-81558-2</t>
  </si>
  <si>
    <t>R-MEN-CM-018-2019</t>
  </si>
  <si>
    <t>R-MEN-CM-0025-2019</t>
  </si>
  <si>
    <t>Oro, Plata, Cobre, Zinc, Plomo y molibdeno.</t>
  </si>
  <si>
    <t>R-MEN-CM-016-2018</t>
  </si>
  <si>
    <t>R-MEN-CM-035-2019</t>
  </si>
  <si>
    <t>R-MEM-CM-034-2019</t>
  </si>
  <si>
    <t>R-MEM-CM-017-2018</t>
  </si>
  <si>
    <t>R-MEM-CM-025-2018</t>
  </si>
  <si>
    <t>R-MEM-CM-023-2018</t>
  </si>
  <si>
    <t>R-MEM-CM-028-2018</t>
  </si>
  <si>
    <t xml:space="preserve"> R-MEM-CM-020-2018</t>
  </si>
  <si>
    <t>% cumplimiento por concepto</t>
  </si>
  <si>
    <t>% Total de cumplimiento</t>
  </si>
  <si>
    <t>Estatus operando</t>
  </si>
  <si>
    <t>Concesiones mineras</t>
  </si>
  <si>
    <t>Concesiones de explotación no metálicas</t>
  </si>
  <si>
    <t>SABANA NOVILLERO</t>
  </si>
  <si>
    <t>YUNES</t>
  </si>
  <si>
    <t>LOS MADRIGALES DEL BUEY</t>
  </si>
  <si>
    <t>No. del Permiso o Licencia Ambiental</t>
  </si>
  <si>
    <t>No. MNM-2017-0006</t>
  </si>
  <si>
    <t>No. 2017 - 0008</t>
  </si>
  <si>
    <t>No. 0712-08-RENOVADO</t>
  </si>
  <si>
    <t>No. 0166-10-RENOVADA</t>
  </si>
  <si>
    <t>No. 0106-07</t>
  </si>
  <si>
    <t>No. 0149-09-RENOVADA</t>
  </si>
  <si>
    <t>No. 0519-06</t>
  </si>
  <si>
    <t>NO. 2315-14</t>
  </si>
  <si>
    <t>NO. 0576-07</t>
  </si>
  <si>
    <t>NO. 1684-12</t>
  </si>
  <si>
    <t>NO. 0216-12-MODIFICADA</t>
  </si>
  <si>
    <t>NO. 2188-13</t>
  </si>
  <si>
    <t>NO. 0263-14</t>
  </si>
  <si>
    <t>NO. 2017-0024</t>
  </si>
  <si>
    <t>NO. 0311-16</t>
  </si>
  <si>
    <t>NO. 2017-0001</t>
  </si>
  <si>
    <t>NO. 0329-17</t>
  </si>
  <si>
    <t>NO. 0665-08-RENOVADO</t>
  </si>
  <si>
    <t>NO. 0051-03-MODIFICADA</t>
  </si>
  <si>
    <t>NO. 2017-0026</t>
  </si>
  <si>
    <t>NO. 2017-0018</t>
  </si>
  <si>
    <t>NO. 0532-06-RENOVADO</t>
  </si>
  <si>
    <t>NO. 0225-03-RENOVADO</t>
  </si>
  <si>
    <t>NO. 0077-05-UNIFICADA</t>
  </si>
  <si>
    <t>NO. 000018-2003</t>
  </si>
  <si>
    <t>NO. 0244-03-MODIFICADO</t>
  </si>
  <si>
    <t>NO. 2017-0004</t>
  </si>
  <si>
    <t>NO. 0545-07-RENOVADO</t>
  </si>
  <si>
    <t>NO. 1144-10-RENOVADO</t>
  </si>
  <si>
    <t>NO. 0962-10-MODIFICADO</t>
  </si>
  <si>
    <t>Caducidad otorgada R-MEM-DCCM-021-2019.</t>
  </si>
  <si>
    <t>XC133:S133XVIII-08</t>
  </si>
  <si>
    <t>EL CAMARON</t>
  </si>
  <si>
    <t>EL MULO</t>
  </si>
  <si>
    <t>AMANDA</t>
  </si>
  <si>
    <t>MONTONES DE COPEYITO</t>
  </si>
  <si>
    <t>OJO DE AGUA</t>
  </si>
  <si>
    <t>R-MEM-CM-072-2019</t>
  </si>
  <si>
    <t xml:space="preserve"> R-MEN-CM-0073-2019</t>
  </si>
  <si>
    <t>CORPORACION MINERA DOMINICANA, S. A. (CORMIDOM)</t>
  </si>
  <si>
    <t xml:space="preserve"> R-MEN-CM-064-2019</t>
  </si>
  <si>
    <t>Dajabón y Santiago Rodríguez.</t>
  </si>
  <si>
    <t>JOSÉ IGNACIO ACERO RUIZ</t>
  </si>
  <si>
    <t xml:space="preserve"> R-MEN-CM-067-2019</t>
  </si>
  <si>
    <t xml:space="preserve"> R-MEN-CM-071-2019</t>
  </si>
  <si>
    <t xml:space="preserve"> R-MEN-CM-070-2019</t>
  </si>
  <si>
    <t>KATTY BETTY SANTANA OZUNA</t>
  </si>
  <si>
    <t xml:space="preserve"> R-MEN-CM-063-2019</t>
  </si>
  <si>
    <t>EMPRESA NICOLAS YUNES E HIJOS S. R. L.</t>
  </si>
  <si>
    <r>
      <rPr>
        <b/>
        <sz val="11"/>
        <color theme="1"/>
        <rFont val="Times New Roman"/>
        <family val="1"/>
      </rPr>
      <t>1.  Caducidad otorgada R-MEM-DCCM-011-2019.</t>
    </r>
    <r>
      <rPr>
        <sz val="11"/>
        <color theme="1"/>
        <rFont val="Times New Roman"/>
        <family val="1"/>
      </rPr>
      <t xml:space="preserve"> 
2. Pendiente el pago de la patente del 2019 y 2020.
3. Pendiente el informe anaul 2018 y 2019 semestrales de progreso del 2016 al 2019.
 </t>
    </r>
  </si>
  <si>
    <r>
      <rPr>
        <b/>
        <sz val="11"/>
        <color theme="1"/>
        <rFont val="Times New Roman"/>
        <family val="1"/>
      </rPr>
      <t>1.  Caducidad otorgada R-MEM-DCCM-010-2019.</t>
    </r>
    <r>
      <rPr>
        <sz val="11"/>
        <color theme="1"/>
        <rFont val="Times New Roman"/>
        <family val="1"/>
      </rPr>
      <t xml:space="preserve"> 
2. Pendiente el pago de la patente del 2019 y 2020.
 </t>
    </r>
  </si>
  <si>
    <t xml:space="preserve">1. Pendiente los informes anuales desde 2005 hasta 2018. 
2. Pendiente informes semestrales de progreso desde el 2016 hasta el  2019.
3. Pendiente el pago de la patente minera desde 2005 hasta 2020.
 .
 </t>
  </si>
  <si>
    <r>
      <t xml:space="preserve"> .
</t>
    </r>
    <r>
      <rPr>
        <b/>
        <sz val="11"/>
        <rFont val="Times New Roman"/>
        <family val="1"/>
      </rPr>
      <t/>
    </r>
  </si>
  <si>
    <t>1. Pendiente el pago de la patente 2020.</t>
  </si>
  <si>
    <t xml:space="preserve">1. Pendiente informes semestrales de progreso desde el 2016 hasta el  2019.
2. No opera desde su otorgamiento en el 2002.
3. Solapada un 100% por el área protegida Reserva Forestal Cabeza de Toro. 
</t>
  </si>
  <si>
    <t>EL RANCHITO</t>
  </si>
  <si>
    <t>YABACOA</t>
  </si>
  <si>
    <t>LA BALSA DE JABILLA</t>
  </si>
  <si>
    <t>LOS PARAGUITAS</t>
  </si>
  <si>
    <t>SABANA LARGA</t>
  </si>
  <si>
    <t>SUBELY</t>
  </si>
  <si>
    <t>San José de Ocoa.</t>
  </si>
  <si>
    <t>CEMENTOS SANTO DOMINGO, S.A.</t>
  </si>
  <si>
    <t>MARCELINA PÉREZ VALLEJO.</t>
  </si>
  <si>
    <t>R-MEM-CM-080-2019</t>
  </si>
  <si>
    <t>R-MEM-CM-078-2019</t>
  </si>
  <si>
    <t>R-MEM-CM-077-2019</t>
  </si>
  <si>
    <t>R-MEM-075-2019</t>
  </si>
  <si>
    <t>Ced. 093-0025959-6</t>
  </si>
  <si>
    <t>Rocas Caliza, Carbonato de Calcio, Carbonato de Magnesio y Sílice</t>
  </si>
  <si>
    <t>Ced. 027-002424-1</t>
  </si>
  <si>
    <t>R-MEM-CM-079-2019</t>
  </si>
  <si>
    <t>1-01-57530-1</t>
  </si>
  <si>
    <t>R-MEM-CM-062-2019</t>
  </si>
  <si>
    <t>R-MEM-CM-076-2019</t>
  </si>
  <si>
    <t>Caliza y Roca Silícea.</t>
  </si>
  <si>
    <t>COLON I</t>
  </si>
  <si>
    <t>1. Pendientes los informes semestrales de progreso del 2016 al 2019</t>
  </si>
  <si>
    <t xml:space="preserve"> 1. Pendientes los infrmes semestrales de progreso desde el 2016 al 2019</t>
  </si>
  <si>
    <t xml:space="preserve">Años pendientes Informes anuales </t>
  </si>
  <si>
    <t xml:space="preserve">1. Pendiente informes semestrales de progreso desde el 2017  y  2018. 
2. Pendiente el pago de la patente 2020
 </t>
  </si>
  <si>
    <t xml:space="preserve">1.  Caducidad otorgada R-MEM-DCCM-016-2019
2. Pendientes los informes anuales  del 2017 y 2018.
3. Pendiente el pago de lal patente del 2019 y 2020.
4. Pendientes los informes semestrales del 2016 al 2019.
</t>
  </si>
  <si>
    <t xml:space="preserve">1. Pendiente informes semestrales de progreso desde el 2016 hasta el  2019.
</t>
  </si>
  <si>
    <t>1. Pendientes los informes semestrales de progreso del 2016 al 2019.
2. Pendiente el pago de la patente minera del 2020.</t>
  </si>
  <si>
    <t>1. Pendiente los informes semestrales de progreso del 2016 al 2019.</t>
  </si>
  <si>
    <t xml:space="preserve">Años pendientes Informes Anual </t>
  </si>
  <si>
    <t>Remisión de informe anual</t>
  </si>
  <si>
    <t xml:space="preserve">1. Pendiente informes semestrales de progreso desde el 2016 al 2019.
2. Pendiente el pago de la patente minera del 2020.
</t>
  </si>
  <si>
    <r>
      <rPr>
        <sz val="11"/>
        <color theme="1"/>
        <rFont val="Times New Roman"/>
        <family val="1"/>
      </rPr>
      <t>1. Caducidad otorgada R-MEM-DCCM-038-2018.</t>
    </r>
    <r>
      <rPr>
        <b/>
        <sz val="11"/>
        <color theme="1"/>
        <rFont val="Times New Roman"/>
        <family val="1"/>
      </rPr>
      <t xml:space="preserve">
 </t>
    </r>
  </si>
  <si>
    <t>1. Pendiente el informes anuales desde el 2008 hasta 2019.
2. Pendiente informes semestrales de progreso desde el 2008  hasta el  2019.
3. No ha operado desde la fecha de su otorgamiento 2007.
4. La concesión minera fue solapada en un 50 % de  su polígono por el  Parque Nacional La Hispaniola.
5. Pendiente el pago de la patente minera del 2020.</t>
  </si>
  <si>
    <t xml:space="preserve">1.  Caducidad otorgada R-MEM-DCCM-005-2019.
 </t>
  </si>
  <si>
    <t>1.  Caducidad otorgada R-MEM-DCMM-044-2018.
2. Pendiente la remisión de los informes anuales y semestrales desde el 2008 hasta el 2019.
3. Pendiente el pago de lal patente desde el 2010 hasta el 2020.</t>
  </si>
  <si>
    <t>1.  Caducidad otorgada R-MEM-DCCM-005-2019 
2. No opera desde que fue otorgada la concesión en el 2004.
3. Acto legal de reconsideración para operación.</t>
  </si>
  <si>
    <t>Pago de patente minera</t>
  </si>
  <si>
    <t>Año de la Consolidación de la Seguridad Alimentaria</t>
  </si>
  <si>
    <t>EL MONTICO</t>
  </si>
  <si>
    <t>1. Caducidad otorgada R-MEM-DCCM-021-2019.
2. Acto de reconsideración de caducidad.
3. Pendientes los informes semestrales de progreso del 2016 al 2019.
4. Pendiente informe anual de operacion 2019.  
5. Pendiente el pago de la patente minera del 2020.</t>
  </si>
  <si>
    <r>
      <t xml:space="preserve">1. Pendiente informes semestrales de progreso desde el 2016 hasta 2019.
</t>
    </r>
    <r>
      <rPr>
        <b/>
        <sz val="11"/>
        <rFont val="Times New Roman"/>
        <family val="1"/>
      </rPr>
      <t/>
    </r>
  </si>
  <si>
    <t xml:space="preserve">1. Pendiente el pago de la patente del 2020
2. Pendiente informe anual de operacion 2019.  </t>
  </si>
  <si>
    <t xml:space="preserve">
1. Pendiente informes semestrales de progreso desde el 2016 hastay 2019. 
2. No ha operado desde su otorgamiento en 1984. 
3. Pendiente el pago de la patente del 2020
4.  Pendiente informe anual de operacion 2019.  
</t>
  </si>
  <si>
    <t>1. Pendiente informe anual de operacion 2019</t>
  </si>
  <si>
    <t>1. Pendiente el pago de  patente  minera 2020
2. Pendiente informe anual de operacion 2019</t>
  </si>
  <si>
    <r>
      <t xml:space="preserve"> 1. Pendiente informes semestrales de progreso desde el 2016 hasta el  2018.
2. Pendiente informe anual 2018 y 2019. 
3. Pendiente el pago de la patente del 2020.
</t>
    </r>
    <r>
      <rPr>
        <b/>
        <sz val="11"/>
        <rFont val="Times New Roman"/>
        <family val="1"/>
      </rPr>
      <t/>
    </r>
  </si>
  <si>
    <t>1. Pendiente el pago de la patente del 2020. 
2. Pendiente informe anual de operacion 2019</t>
  </si>
  <si>
    <r>
      <t>1. Pendiente el informe anual del año 2017, 2018 y 2019
2. Pendiente informes semestrales de progreso desde el 2016 hasta el  2019. 
3</t>
    </r>
    <r>
      <rPr>
        <sz val="11"/>
        <color theme="1"/>
        <rFont val="Times New Roman"/>
        <family val="1"/>
      </rPr>
      <t xml:space="preserve">. Pendiente el pago de la patente minera del 2019 y 2020.
 </t>
    </r>
  </si>
  <si>
    <t xml:space="preserve">1. Pendiente los informes anuales desde 2005 hasta 2019. 
2. Pendiente informes semestrales de progreso desde el 2016 hasta el  2019. 
3.. No opera desde que fue otorgada en el 1996.
4. Pendiente el pago de la patente minera del 2020.
</t>
  </si>
  <si>
    <t xml:space="preserve">1. Pendiente el informe semestral de progreso del 2019.
2. Pendiente informe anual de operacion 2019
</t>
  </si>
  <si>
    <t xml:space="preserve">
1. Pendiente informes semestrales de progreso desde el 2016 hasta el  2019.
2. Pendiente informe anual de operacion 2019
3. El concesionario no ha iniciado las operaciones desde su otorgamiento en el 2002.
4. Pendiente el pago de la patente minera del 2019 y 2020.
</t>
  </si>
  <si>
    <t xml:space="preserve">1. Pendiente el pago de la patente minera de los años 2015, 2016, 2017, 2018, 2019 y 2020.
2. Pendiente informes semestrales de progreso desde el 2016 hasta el  2019.
3. Pendiente informe anual de operacion 2019
</t>
  </si>
  <si>
    <t xml:space="preserve">1. Pendiente informes semestrales de progreso desde el 2016 hasta el  2019.
2. Pendiente informe anual de operacion 2019
3. No ha iniciado las operaciones desde que fue otorgada en el 2010.
</t>
  </si>
  <si>
    <t xml:space="preserve">1. Pendiente informes semestrales de progreso desde el 2016 hasta el  2018.
2. Pendiente informe anual de operacion 2019
3. Pendiente el pago de la patente minera de los años 2016 hasta 2020.
</t>
  </si>
  <si>
    <t xml:space="preserve">1. Pendiente los informes anuales desde 2005 hasta 2019. 
2. Pendiente informes semestrales de progreso desde el 2005 hasta el  2019.
3. Pendiente el pago de la patente minera desde 2006 hasta 2020.
4. No opera desde 2008. 
 </t>
  </si>
  <si>
    <t xml:space="preserve">1. Pendiente el pago de la patente minera del  2018 y 2020.
2. Pendiente informe anual de operacion 2019
3. Pendiente informes semestrales de progreso desde el 2017, 2018 y 2019..
 </t>
  </si>
  <si>
    <r>
      <t>1. Pendiente el informe semestral de progreso del 2019.
2. Pendiente informe anual de operacion 2019</t>
    </r>
    <r>
      <rPr>
        <sz val="11"/>
        <color theme="1"/>
        <rFont val="Times New Roman"/>
        <family val="1"/>
      </rPr>
      <t xml:space="preserve">
3. Remisión de carta para el pago de la patente minera desde  el 2014  hasta el 2020.</t>
    </r>
  </si>
  <si>
    <t xml:space="preserve">1. Pendiente informes semestrales de progreso desde el 2016 hasta el  2019.
2. Pendiente informe anual del 2018 y 2019. 
 </t>
  </si>
  <si>
    <t xml:space="preserve">1. Pendiente informes semestrales de progreso del  2018 y 2019.
2. Pendiente informe anual de operacion 2019
3. Pendiente el pago de la pantente minera del 2019 y 2020
 </t>
  </si>
  <si>
    <t xml:space="preserve">
1. Pendiente informes semestrales de progreso desde el 2016 hasta el  2018.
2. Pendiente informe anual del 2018 y 2019. 
3. Pendiente el pago de la pantente minera del 2019 y 2020.
</t>
  </si>
  <si>
    <t xml:space="preserve">1. Pendiente los informes anuales desde 2005 hasta 2019.
2. Pendiente informes semestrales de progreso desde el 2016 hasta el  2019. 
3. Pendiente el pago de la patente minera desde el 2005 hasta 2020.
4. No opera desde que fue otorgada en el 1979.
 </t>
  </si>
  <si>
    <t xml:space="preserve">1. Pendiente informes semestrales de progreso desde el 2016 hasta el  2020.
2. No opera desde el 2010. 
3. El concesionario ha solicitado la desestimación de esta concesión.
</t>
  </si>
  <si>
    <t xml:space="preserve">1. Pendiente el informe anual de los años 2016 - 2019. 
2. Pendiente informes semestrales de progreso desde el 2016 hasta el  2019.
3. Pendiente el pago de la patente del año 2020.
</t>
  </si>
  <si>
    <t xml:space="preserve">1. Pendiente el informe anual del 2017 - 2019 
2. Pendiente informes semestrales de progreso desde el 2016 hasta el  2019.
3. Pendiente el pago de la patente minera 2018, 2019 y 2020
4. No opera desde 2010.
 </t>
  </si>
  <si>
    <t>1. No opera desde que fue otorgada en el 1999.
2. Pendiente informe anual de operacion 2019</t>
  </si>
  <si>
    <t xml:space="preserve">1. Pendiente informes semestrales de progreso del  2019.
2. Pendiente informe anual 2018 y 2019. 
3. Pendiente el pago de la patente minera del 2020.
</t>
  </si>
  <si>
    <t xml:space="preserve">1. Pendiente informes semestrales de progreso  del  2017 al 2019.
2. Pendiente el pago de la pantente minera 2019 y 2020.
3. No opera desde el 2017.
4. Pendiente informe anual de operacion 2019
 </t>
  </si>
  <si>
    <t xml:space="preserve">1. Pendiente informe anual 2018 y 2019.
2. Pendiente el pago de la patente 2020. </t>
  </si>
  <si>
    <t>1. Pendiente el pago de la patente minera del 2020.
2. Pendiente el informe semestral de progreso del 2019.
3. Pendiente informe anual de operacion 2019</t>
  </si>
  <si>
    <t xml:space="preserve">1. Pendiente la remisión de los informe s semestrales de progreso desde el 2012 hasta el 2019. 
2. Pendiente informe anual de operacion 2019
</t>
  </si>
  <si>
    <t xml:space="preserve">1. Pendiente informes semestrales de progreso desde el 2016 hasta el  2019.
2. No opera desde su otorgamiento en el año 1989.
3. Pendiente el pago de la patente minera del 2020.
4. Pendiente informe anual de operacion 2019
</t>
  </si>
  <si>
    <t xml:space="preserve">
 </t>
  </si>
  <si>
    <t>1. Pendiente patente 2020</t>
  </si>
  <si>
    <t xml:space="preserve">1. Pendiente el informe anual  de operación 2017 - 2019. 
2. Pendiente informes semestrales de progreso del 2017 y 2019.
3. Pendiente el pago de la patente minera 2020.
</t>
  </si>
  <si>
    <r>
      <t>1. Pendiente los informes anuales desde 2015 hasta 2019. 
2. Pendiente informes semestrales de progreso desde el 2016 hasta el  2019.
3. Pendiente el pago de la patente minera desde el 2009 al 2020.</t>
    </r>
    <r>
      <rPr>
        <sz val="11"/>
        <color theme="1"/>
        <rFont val="Times New Roman"/>
        <family val="1"/>
      </rPr>
      <t xml:space="preserve">
 </t>
    </r>
  </si>
  <si>
    <t xml:space="preserve">1. Pendiente informes semestrales de progreso desde el 2016 hasta el  2019.
2. Pendiente informe anual 2018 y 2019. 
3. Pendiente el pago de la patente minera del 2019 y 2020.
4. No pera desde el 2016
 </t>
  </si>
  <si>
    <r>
      <t xml:space="preserve">1. Pendiente informes semestrales de progreso desde el 2016 hasta el  2019.
2. Pendiente el pago de la patente del 2020.
3. Pendiente informe anual de operacion 2019
</t>
    </r>
    <r>
      <rPr>
        <b/>
        <sz val="11"/>
        <rFont val="Times New Roman"/>
        <family val="1"/>
      </rPr>
      <t/>
    </r>
  </si>
  <si>
    <t>1. Pendiente el informe anual 2017 - 2019.
2. Pendiente informes semestrales de progreso desde el 2016 hasta el  2019.
3. Pendiente el pago de la patente minera del 2018, 2019 y 2020
4. No opera desde el año 2005.
5. La concesión fue solapada en un 75% por el Monumento Natural Pico Diego de Ocampo. 
 .</t>
  </si>
  <si>
    <t xml:space="preserve">
</t>
  </si>
  <si>
    <t xml:space="preserve">
1. Pendiente informes semestrales de progreso desde el 2016 hasta el  2019.
2. Pendiente el pago de la patente del 2020.
3. Pendiente informe anual de operacion 2019
</t>
  </si>
  <si>
    <t xml:space="preserve">1. Pendiente informes semestrales de progreso desde el 2016 hasta el  2018.
2.. No opera desde su otorgamiento en el año 1990.
3. Pendiente el pago de la patente del 2020.
4. Está solapada en un 70 % de su superficie por la Reserva Antropológica Cuevas de Borbón.
5. Pendiente informe anual de operacion 2019
</t>
  </si>
  <si>
    <r>
      <t>1. Pendiente los informes  informes anuales desde 2016 - 2019. 
2. Pendiente informes semestrales de progreso desde el 2016 hasta el  2019.
3. Pendiente pago de la patente minera desde el 2017, 2018, 2019 y 2020.</t>
    </r>
    <r>
      <rPr>
        <sz val="11"/>
        <color theme="1"/>
        <rFont val="Times New Roman"/>
        <family val="1"/>
      </rPr>
      <t xml:space="preserve">
4. Remisión de carta para el pago de la patente minera del   2017, 2018 y 2019.</t>
    </r>
  </si>
  <si>
    <t xml:space="preserve"> 
1. Pendiente el pago de la patente minera del 2017, 2018, 2019 y 2020.
2. No opera desde su otorgamiento en el 2007.
3. Pendiente informe anual de operacion 2019
 </t>
  </si>
  <si>
    <t xml:space="preserve">1. Pendiente informes semestrales de progreso desde el 2016 hasta el  2019.
</t>
  </si>
  <si>
    <t xml:space="preserve">1. Pendiente el informe anual 2017 - 2019.
2. Pendiente informes semestrales de progreso desde el 2016 hasta el  2019.
3. Pendiente pago de patente minera 2018, 2019 y 2020.
4. No opera desde el año 2017.
5. Remisión de carta para el pago de la patente minera del   2018 y 2019.
6. Ha solicitado la aprobación del cierre de las operaciones.
</t>
  </si>
  <si>
    <t xml:space="preserve">1. Pendiente el pago de la patente minera del 2018, 2019 y 2020.
2. Pendiente informes semestrales de progreso desde el 2017,  2018 y 2019.
3. Pendiente informe anual de operacion 2019
 </t>
  </si>
  <si>
    <r>
      <t>1. Pendiente informes semestrales de progreso desde el 2016 hasta el  2019.
2. Pendiente el pago de patente minera del 2020</t>
    </r>
    <r>
      <rPr>
        <sz val="11"/>
        <color theme="1"/>
        <rFont val="Times New Roman"/>
        <family val="1"/>
      </rPr>
      <t>.
3</t>
    </r>
    <r>
      <rPr>
        <sz val="11"/>
        <rFont val="Times New Roman"/>
        <family val="1"/>
      </rPr>
      <t xml:space="preserve">. No opera desde su otorgamiento en el año 2012.
4. Acto de reconsideración para operar.
5. Pendiente informe anual de operacion 2019
 </t>
    </r>
  </si>
  <si>
    <t xml:space="preserve">1. Pendiente informes semestrales de progreso desde el 2016 hasta el  2018.
2. Pendiente el pago de la patente minera del 2019 y 2020.
</t>
  </si>
  <si>
    <t xml:space="preserve">1. Pendientes informes semestrales de progreso del 2016 la 2019. 
</t>
  </si>
  <si>
    <t xml:space="preserve">1. Pendiente el pago de la patente 2020.
</t>
  </si>
  <si>
    <t xml:space="preserve">1. Pendiente informes semestrales de progreso  del 2016 hasta el  2019. 
2. Pendiente informe anual de operacion 2019
 </t>
  </si>
  <si>
    <t xml:space="preserve">1. Pendiente informes semestrales de progreso desde el 2016 hastay 2019. 
2. Pendiente el pago de la patente minera 2020.
3. Remisión de carta para el pago de la patente minera del 2019.
4. Pendiente informe anual de operacion 2019
</t>
  </si>
  <si>
    <t xml:space="preserve">1. Pendiente informe semestrales de progreso desde el 2016  al 2019.
2. Pendiente informe anual de operacion 2019
3. Pendiente el pago de la patente minera 2020.
 </t>
  </si>
  <si>
    <t xml:space="preserve">1. Pendiente informes semestrales de progreso desde el 2016 hasta el  2018. 
2. Pendiente el pago de la patente minera 2020
3. Pendiente informe anual de operacion 2019
</t>
  </si>
  <si>
    <t>HERCULES</t>
  </si>
  <si>
    <t>ADRIANA</t>
  </si>
  <si>
    <t>HELEN</t>
  </si>
  <si>
    <t>CORPORACIÓN MINERA SAN JUAN, S. R. L.</t>
  </si>
  <si>
    <t>R-MEM-CM-074-2019</t>
  </si>
  <si>
    <t>ARIDOSI</t>
  </si>
  <si>
    <t>STERLIN</t>
  </si>
  <si>
    <t>CONSORCIO REMIX, S. A.</t>
  </si>
  <si>
    <t>Roca Caliza.</t>
  </si>
  <si>
    <t>El Seibo.</t>
  </si>
  <si>
    <t>VÍCTOR ANTONIO NÚÑEZ MARTÍNEZ</t>
  </si>
  <si>
    <t xml:space="preserve"> R-MEN-CM-003-2020</t>
  </si>
  <si>
    <t>R-MEN-CM-003-2020</t>
  </si>
  <si>
    <t xml:space="preserve">  R-MEN-CM-009-2020</t>
  </si>
  <si>
    <t xml:space="preserve"> R-MEN-CM-008-2020</t>
  </si>
  <si>
    <t>09-300259559-6</t>
  </si>
  <si>
    <t>1-0151424-8</t>
  </si>
  <si>
    <t>00-10105713-1</t>
  </si>
  <si>
    <t xml:space="preserve"> R-MEN-CM-010-2020</t>
  </si>
  <si>
    <t>1-015931-1</t>
  </si>
  <si>
    <t xml:space="preserve">
1.Pendiente informe semestral de progreso del  2018 y 2019.
</t>
  </si>
  <si>
    <t>REPORTE MENSUAL, 30 DE JUNIO DEL 2020</t>
  </si>
  <si>
    <t>ESTATUS CONCESIONES  EXPLORACIÓN  METÁLICA OTORGADAS, AL 30 DE JUNIO DEL 2020</t>
  </si>
  <si>
    <t>ESTATUS CONCESIONES  EXPLORACIÓN  NO METÁLICA OTORGADAS AL 30 DE JUNIO DEL 2020</t>
  </si>
  <si>
    <t>ESTATUS DE LAS CONCESIONES MINERAS DE  EXPLOTACIÓN  METÁLICAS Y NO METALICAS OTORGADAS, AL 30 DE JUNIO 2020</t>
  </si>
  <si>
    <t xml:space="preserve">1. Pendiente informe anual del 2019. 
</t>
  </si>
  <si>
    <t xml:space="preserve">1. Pendiente informes semestrales de progreso desde el 2016 hasta el  2019.
2. Pendiente el pago de la patente minera 2020.
 </t>
  </si>
  <si>
    <t xml:space="preserve">1- Pendiente el pago de la patente del 2020.
</t>
  </si>
  <si>
    <t xml:space="preserve">1. Pendiente informes semestrales de progreso desde el 2016 hasta el  2019.
2. Pendiente el pago de la patente del 2020.
</t>
  </si>
  <si>
    <t xml:space="preserve">1. Pendiente el pago de la patente 2020.
2. Pendiente el informe semestral de progreso del 2018 y 2019
</t>
  </si>
  <si>
    <t>BLOQUE MINERO C-1 CERRO DE MAIMON</t>
  </si>
  <si>
    <t>QUISQUEYA</t>
  </si>
  <si>
    <t>Ferroniquel.</t>
  </si>
  <si>
    <t>Oro, Plata y cobre.</t>
  </si>
  <si>
    <t>FALCOMBRIDGE DOMINICANA, C. X A. (FALCONDO)</t>
  </si>
  <si>
    <t xml:space="preserve">IX- 03 </t>
  </si>
  <si>
    <t>1-01-53028-6</t>
  </si>
  <si>
    <t>1-01-00717-6</t>
  </si>
  <si>
    <t>Al día</t>
  </si>
  <si>
    <t>1. Pendientes los informes  semestral de progreso 2016 hasta  2019;
2. Pendiente el pago de la patente minera del 2019 y 2020.
3. Pendiente el informe anual de operación 2019</t>
  </si>
  <si>
    <t xml:space="preserve">1. Debe la patente del 2019 y 2020
2. Pendiente informe anual de operación 2019. </t>
  </si>
  <si>
    <r>
      <t>1. Pendiente el informes anuales de los años  del 2016 al  2019. 
2. Pendiente informes semestrales de progreso desde el 2016  hasta el 2019. 
3. Pendiente el pago de la patente minera de los años 2016 hasta 2020.
4</t>
    </r>
    <r>
      <rPr>
        <b/>
        <sz val="11"/>
        <rFont val="Times New Roman"/>
        <family val="1"/>
      </rPr>
      <t>.</t>
    </r>
    <r>
      <rPr>
        <sz val="11"/>
        <rFont val="Times New Roman"/>
        <family val="1"/>
      </rPr>
      <t>Remisión de carta para el pago de la patente minera del 2019.</t>
    </r>
  </si>
  <si>
    <t xml:space="preserve">1. Pendiente los informes anuales de los años 2016 , 2017, 2018 y 2019.
2. Pendiente informes semestrales de progreso desde el 2017 y 2018. 
3. No opera desde el año el 2016.
</t>
  </si>
  <si>
    <t xml:space="preserve">1. Pendiente el pago de la patente minera de los años 2016, 2017, 2018  2019 y 2020. 
2. Pendiente informes semestrales de progreso desde el 2016 hasta 2019. 
3. Pendiente informe anual 2018 y 2019.
</t>
  </si>
  <si>
    <r>
      <t xml:space="preserve">1. Pendiente informes semestrales de progreso desde el 2016 hasta 2018. 
2. Pendiente informe anual 2018 y 2019.
</t>
    </r>
    <r>
      <rPr>
        <b/>
        <sz val="11"/>
        <rFont val="Times New Roman"/>
        <family val="1"/>
      </rPr>
      <t/>
    </r>
  </si>
  <si>
    <t xml:space="preserve">1. Caducidad otorgada R-MEM-DCCM-002-2019.
2.1. Pendiente la patente 2020
 </t>
  </si>
  <si>
    <t xml:space="preserve">1. Pendiente el pago de la patente minera del 2020.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</si>
</sst>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00\ _€_-;\-* #,##0.00\ _€_-;_-* &quot;-&quot;??\ _€_-;_-@_-"/>
    <numFmt numFmtId="165" formatCode="_-* #,##0.00\ _$_-;\-* #,##0.00\ _$_-;_-* &quot;-&quot;??\ _$_-;_-@_-"/>
  </numFmts>
  <fonts count="39" x14ac:knownFonts="1">
    <font>
      <sz val="11"/>
      <color theme="1"/>
      <name val="Calibri"/>
      <family val="2"/>
      <scheme val="minor"/>
    </font>
    <font>
      <sz val="11"/>
      <color theme="1"/>
      <name val="Calibri"/>
      <family val="2"/>
      <scheme val="minor"/>
    </font>
    <font>
      <sz val="10"/>
      <name val="Arial"/>
      <family val="2"/>
    </font>
    <font>
      <sz val="10"/>
      <name val="Arial"/>
      <family val="2"/>
    </font>
    <font>
      <sz val="10"/>
      <name val="Arial"/>
      <family val="2"/>
    </font>
    <font>
      <sz val="12"/>
      <color theme="1"/>
      <name val="Times New Roman"/>
      <family val="1"/>
    </font>
    <font>
      <sz val="12"/>
      <name val="Times New Roman"/>
      <family val="1"/>
    </font>
    <font>
      <b/>
      <sz val="12"/>
      <color theme="1"/>
      <name val="Times New Roman"/>
      <family val="1"/>
    </font>
    <font>
      <b/>
      <sz val="20"/>
      <color theme="1"/>
      <name val="Times New Roman"/>
      <family val="1"/>
    </font>
    <font>
      <sz val="14"/>
      <name val="Times New Roman"/>
      <family val="1"/>
    </font>
    <font>
      <sz val="14"/>
      <color theme="1"/>
      <name val="Times New Roman"/>
      <family val="1"/>
    </font>
    <font>
      <b/>
      <sz val="14"/>
      <name val="Times New Roman"/>
      <family val="1"/>
    </font>
    <font>
      <b/>
      <sz val="18"/>
      <name val="Times New Roman"/>
      <family val="1"/>
    </font>
    <font>
      <b/>
      <sz val="26"/>
      <name val="Times New Roman"/>
      <family val="1"/>
    </font>
    <font>
      <sz val="16"/>
      <name val="Times New Roman"/>
      <family val="1"/>
    </font>
    <font>
      <b/>
      <sz val="16"/>
      <name val="Times New Roman"/>
      <family val="1"/>
    </font>
    <font>
      <sz val="11"/>
      <color theme="1"/>
      <name val="Times New Roman"/>
      <family val="1"/>
    </font>
    <font>
      <sz val="11"/>
      <name val="Times New Roman"/>
      <family val="1"/>
    </font>
    <font>
      <b/>
      <sz val="11"/>
      <name val="Times New Roman"/>
      <family val="1"/>
    </font>
    <font>
      <b/>
      <sz val="11"/>
      <color theme="1"/>
      <name val="Times New Roman"/>
      <family val="1"/>
    </font>
    <font>
      <b/>
      <sz val="20"/>
      <name val="Times New Roman"/>
      <family val="1"/>
    </font>
    <font>
      <b/>
      <sz val="22"/>
      <name val="Times New Roman"/>
      <family val="1"/>
    </font>
    <font>
      <b/>
      <i/>
      <sz val="14"/>
      <name val="Times New Roman"/>
      <family val="1"/>
    </font>
    <font>
      <b/>
      <sz val="10"/>
      <color indexed="10"/>
      <name val="Times New Roman"/>
      <family val="1"/>
    </font>
    <font>
      <sz val="9"/>
      <name val="Times New Roman"/>
      <family val="1"/>
    </font>
    <font>
      <sz val="11"/>
      <color theme="1"/>
      <name val="Tahoma"/>
      <family val="2"/>
    </font>
    <font>
      <b/>
      <sz val="11.5"/>
      <color theme="1"/>
      <name val="Times New Roman"/>
      <family val="1"/>
    </font>
    <font>
      <sz val="11.5"/>
      <color theme="1"/>
      <name val="Times New Roman"/>
      <family val="1"/>
    </font>
    <font>
      <b/>
      <sz val="14"/>
      <color theme="1"/>
      <name val="Times New Roman"/>
      <family val="1"/>
    </font>
    <font>
      <b/>
      <sz val="16"/>
      <color theme="1"/>
      <name val="Times New Roman"/>
      <family val="1"/>
    </font>
    <font>
      <b/>
      <sz val="12"/>
      <name val="Times New Roman"/>
      <family val="1"/>
    </font>
    <font>
      <sz val="11"/>
      <color theme="1"/>
      <name val="Arial"/>
      <family val="2"/>
    </font>
    <font>
      <sz val="11"/>
      <name val="Tahoma"/>
      <family val="2"/>
    </font>
    <font>
      <sz val="9"/>
      <color indexed="81"/>
      <name val="Tahoma"/>
      <family val="2"/>
    </font>
    <font>
      <b/>
      <sz val="9"/>
      <color indexed="81"/>
      <name val="Tahoma"/>
      <family val="2"/>
    </font>
    <font>
      <b/>
      <sz val="11"/>
      <color theme="1"/>
      <name val="Calibri"/>
      <family val="2"/>
      <scheme val="minor"/>
    </font>
    <font>
      <sz val="11"/>
      <name val="Arial"/>
      <family val="2"/>
    </font>
    <font>
      <sz val="12"/>
      <color rgb="FF000000"/>
      <name val="Times New Roman"/>
      <family val="1"/>
    </font>
    <font>
      <sz val="10"/>
      <color theme="1"/>
      <name val="Tahoma"/>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top style="medium">
        <color indexed="64"/>
      </top>
      <bottom/>
      <diagonal/>
    </border>
  </borders>
  <cellStyleXfs count="23">
    <xf numFmtId="0" fontId="0" fillId="0" borderId="0"/>
    <xf numFmtId="0" fontId="2" fillId="0" borderId="0"/>
    <xf numFmtId="164" fontId="3" fillId="0" borderId="0" applyFont="0" applyFill="0" applyBorder="0" applyAlignment="0" applyProtection="0"/>
    <xf numFmtId="164" fontId="3" fillId="0" borderId="0" applyFont="0" applyFill="0" applyBorder="0" applyAlignment="0" applyProtection="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4"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43" fontId="1"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cellStyleXfs>
  <cellXfs count="382">
    <xf numFmtId="0" fontId="0" fillId="0" borderId="0" xfId="0"/>
    <xf numFmtId="0" fontId="5" fillId="0" borderId="0" xfId="0" applyFont="1" applyAlignment="1">
      <alignment horizontal="left"/>
    </xf>
    <xf numFmtId="0" fontId="5" fillId="0" borderId="0" xfId="0" applyFont="1"/>
    <xf numFmtId="0" fontId="5" fillId="0" borderId="0" xfId="0" applyFont="1" applyAlignment="1">
      <alignment horizontal="center" vertical="center"/>
    </xf>
    <xf numFmtId="0" fontId="6" fillId="0" borderId="1" xfId="14"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14" fillId="2" borderId="1" xfId="14" applyFont="1" applyFill="1" applyBorder="1" applyAlignment="1">
      <alignment horizontal="center" vertical="center" wrapText="1"/>
    </xf>
    <xf numFmtId="0" fontId="9" fillId="2" borderId="1" xfId="14" applyFont="1" applyFill="1" applyBorder="1" applyAlignment="1">
      <alignment horizontal="center" vertical="center" wrapText="1"/>
    </xf>
    <xf numFmtId="3" fontId="5" fillId="0" borderId="1" xfId="17" applyNumberFormat="1" applyFont="1" applyFill="1" applyBorder="1" applyAlignment="1">
      <alignment horizontal="center" vertical="center"/>
    </xf>
    <xf numFmtId="0" fontId="5" fillId="0" borderId="0" xfId="0" applyFont="1" applyAlignment="1">
      <alignment wrapText="1"/>
    </xf>
    <xf numFmtId="0" fontId="5" fillId="0" borderId="0" xfId="0" applyFont="1" applyAlignment="1">
      <alignment vertical="center"/>
    </xf>
    <xf numFmtId="0" fontId="5" fillId="0" borderId="0" xfId="0" applyFont="1" applyAlignment="1">
      <alignment horizontal="left" vertical="center"/>
    </xf>
    <xf numFmtId="0" fontId="7" fillId="3" borderId="9"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6" fillId="2" borderId="1" xfId="14" applyFont="1" applyFill="1" applyBorder="1" applyAlignment="1">
      <alignment horizontal="center" vertical="center" wrapText="1"/>
    </xf>
    <xf numFmtId="0" fontId="6" fillId="2" borderId="1" xfId="14" applyFont="1" applyFill="1" applyBorder="1" applyAlignment="1">
      <alignment horizontal="left" vertical="center" wrapText="1"/>
    </xf>
    <xf numFmtId="3" fontId="5" fillId="2" borderId="1" xfId="17" applyNumberFormat="1" applyFont="1" applyFill="1" applyBorder="1" applyAlignment="1">
      <alignment horizontal="center" vertical="center"/>
    </xf>
    <xf numFmtId="0" fontId="5" fillId="2" borderId="1" xfId="0" applyFont="1" applyFill="1" applyBorder="1" applyAlignment="1">
      <alignment horizontal="center" vertical="center"/>
    </xf>
    <xf numFmtId="0" fontId="5" fillId="2" borderId="0" xfId="0" applyFont="1" applyFill="1"/>
    <xf numFmtId="49" fontId="10" fillId="2" borderId="1" xfId="0" applyNumberFormat="1" applyFont="1" applyFill="1" applyBorder="1" applyAlignment="1">
      <alignment horizontal="center" vertical="center" wrapText="1"/>
    </xf>
    <xf numFmtId="0" fontId="5" fillId="2" borderId="1" xfId="0" applyFont="1" applyFill="1" applyBorder="1" applyAlignment="1">
      <alignment vertical="center" wrapText="1"/>
    </xf>
    <xf numFmtId="0" fontId="10" fillId="2" borderId="1" xfId="0" applyFont="1" applyFill="1" applyBorder="1" applyAlignment="1">
      <alignment horizontal="center" vertical="center" wrapText="1"/>
    </xf>
    <xf numFmtId="0" fontId="6" fillId="2" borderId="5" xfId="14" applyFont="1" applyFill="1" applyBorder="1" applyAlignment="1">
      <alignment horizontal="center" vertical="center" wrapText="1"/>
    </xf>
    <xf numFmtId="0" fontId="6" fillId="2" borderId="5" xfId="14" applyFont="1" applyFill="1" applyBorder="1" applyAlignment="1">
      <alignment horizontal="left" vertical="center" wrapText="1"/>
    </xf>
    <xf numFmtId="3" fontId="5" fillId="2" borderId="5" xfId="17" applyNumberFormat="1" applyFont="1" applyFill="1" applyBorder="1" applyAlignment="1">
      <alignment horizontal="center" vertical="center"/>
    </xf>
    <xf numFmtId="49" fontId="10" fillId="2" borderId="5" xfId="0" applyNumberFormat="1" applyFont="1" applyFill="1" applyBorder="1" applyAlignment="1">
      <alignment horizontal="center" vertical="center" wrapText="1"/>
    </xf>
    <xf numFmtId="0" fontId="5" fillId="2" borderId="5" xfId="0" applyFont="1" applyFill="1" applyBorder="1" applyAlignment="1">
      <alignment horizontal="center" vertical="center"/>
    </xf>
    <xf numFmtId="0" fontId="6" fillId="2" borderId="12" xfId="14" applyFont="1" applyFill="1" applyBorder="1" applyAlignment="1">
      <alignment horizontal="center" vertical="center" wrapText="1"/>
    </xf>
    <xf numFmtId="0" fontId="6" fillId="2" borderId="12" xfId="14" applyFont="1" applyFill="1" applyBorder="1" applyAlignment="1">
      <alignment horizontal="left" vertical="center" wrapText="1"/>
    </xf>
    <xf numFmtId="3" fontId="5" fillId="2" borderId="12" xfId="17" applyNumberFormat="1" applyFont="1" applyFill="1" applyBorder="1" applyAlignment="1">
      <alignment horizontal="center" vertical="center"/>
    </xf>
    <xf numFmtId="0" fontId="9" fillId="2" borderId="12" xfId="14" applyFont="1" applyFill="1" applyBorder="1" applyAlignment="1">
      <alignment horizontal="center" vertical="center" wrapText="1"/>
    </xf>
    <xf numFmtId="0" fontId="5" fillId="2" borderId="12" xfId="0" applyFont="1" applyFill="1" applyBorder="1" applyAlignment="1">
      <alignment horizontal="center" vertical="center"/>
    </xf>
    <xf numFmtId="0" fontId="6" fillId="2" borderId="1" xfId="0" applyFont="1" applyFill="1" applyBorder="1" applyAlignment="1">
      <alignment vertical="center"/>
    </xf>
    <xf numFmtId="0" fontId="9" fillId="2" borderId="1" xfId="0" applyFont="1" applyFill="1" applyBorder="1" applyAlignment="1">
      <alignment horizontal="center" vertical="center"/>
    </xf>
    <xf numFmtId="0" fontId="10" fillId="2" borderId="1"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5" fillId="2" borderId="1" xfId="1" applyFont="1" applyFill="1" applyBorder="1" applyAlignment="1">
      <alignment horizontal="left" vertical="center" wrapText="1"/>
    </xf>
    <xf numFmtId="0" fontId="5" fillId="2" borderId="1" xfId="0" applyFont="1" applyFill="1" applyBorder="1" applyAlignment="1">
      <alignment horizontal="left" vertical="center" wrapText="1"/>
    </xf>
    <xf numFmtId="49" fontId="9" fillId="2" borderId="1" xfId="0" applyNumberFormat="1" applyFont="1" applyFill="1" applyBorder="1" applyAlignment="1">
      <alignment horizontal="center" vertical="center" wrapText="1"/>
    </xf>
    <xf numFmtId="14" fontId="5" fillId="2"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14" applyFont="1" applyFill="1" applyBorder="1" applyAlignment="1">
      <alignment horizontal="left" vertical="center" wrapText="1"/>
    </xf>
    <xf numFmtId="0" fontId="9" fillId="0" borderId="1" xfId="14" applyFont="1" applyFill="1" applyBorder="1" applyAlignment="1">
      <alignment horizontal="center" vertical="center" wrapText="1"/>
    </xf>
    <xf numFmtId="0" fontId="5" fillId="0" borderId="0" xfId="0" applyFont="1" applyFill="1"/>
    <xf numFmtId="0" fontId="5" fillId="0" borderId="0" xfId="0" applyFont="1" applyFill="1" applyAlignment="1">
      <alignment vertical="center"/>
    </xf>
    <xf numFmtId="0" fontId="6" fillId="2" borderId="0" xfId="14" applyFont="1" applyFill="1" applyBorder="1" applyAlignment="1">
      <alignment horizontal="left" vertical="center" wrapText="1"/>
    </xf>
    <xf numFmtId="0" fontId="6" fillId="2" borderId="0" xfId="14" applyFont="1" applyFill="1" applyBorder="1" applyAlignment="1">
      <alignment horizontal="center" vertical="center" wrapText="1"/>
    </xf>
    <xf numFmtId="0" fontId="5" fillId="2" borderId="0" xfId="0" applyFont="1" applyFill="1" applyBorder="1" applyAlignment="1">
      <alignment horizontal="center" vertical="center"/>
    </xf>
    <xf numFmtId="49" fontId="10" fillId="2" borderId="0" xfId="0" applyNumberFormat="1" applyFont="1" applyFill="1" applyBorder="1" applyAlignment="1">
      <alignment horizontal="center" vertical="center" wrapText="1"/>
    </xf>
    <xf numFmtId="3" fontId="7" fillId="2" borderId="0" xfId="17" applyNumberFormat="1" applyFont="1" applyFill="1" applyBorder="1" applyAlignment="1">
      <alignment horizontal="center" vertical="center"/>
    </xf>
    <xf numFmtId="0" fontId="17" fillId="2" borderId="1" xfId="14" applyFont="1" applyFill="1" applyBorder="1" applyAlignment="1">
      <alignment horizontal="center" vertical="center" wrapText="1"/>
    </xf>
    <xf numFmtId="0" fontId="17" fillId="2" borderId="1" xfId="14" applyFont="1" applyFill="1" applyBorder="1" applyAlignment="1">
      <alignment horizontal="left" vertical="center" wrapText="1"/>
    </xf>
    <xf numFmtId="3" fontId="16" fillId="2" borderId="1" xfId="17" applyNumberFormat="1" applyFont="1" applyFill="1" applyBorder="1" applyAlignment="1">
      <alignment horizontal="center" vertical="center"/>
    </xf>
    <xf numFmtId="49" fontId="16" fillId="2" borderId="1" xfId="0" applyNumberFormat="1" applyFont="1" applyFill="1" applyBorder="1" applyAlignment="1">
      <alignment horizontal="center" vertical="center" wrapText="1"/>
    </xf>
    <xf numFmtId="0" fontId="16" fillId="2" borderId="1" xfId="0" applyFont="1" applyFill="1" applyBorder="1" applyAlignment="1">
      <alignment horizontal="center" vertical="center"/>
    </xf>
    <xf numFmtId="0" fontId="16" fillId="0" borderId="0" xfId="0" applyFont="1"/>
    <xf numFmtId="0" fontId="5" fillId="2" borderId="1" xfId="14" applyFont="1" applyFill="1" applyBorder="1" applyAlignment="1">
      <alignment horizontal="center" vertical="center" wrapText="1"/>
    </xf>
    <xf numFmtId="0" fontId="5" fillId="2" borderId="1" xfId="14" applyFont="1" applyFill="1" applyBorder="1" applyAlignment="1">
      <alignment horizontal="left" vertical="center" wrapText="1"/>
    </xf>
    <xf numFmtId="0" fontId="10" fillId="2" borderId="1" xfId="14" applyFont="1" applyFill="1" applyBorder="1" applyAlignment="1">
      <alignment horizontal="center" vertical="center" wrapText="1"/>
    </xf>
    <xf numFmtId="17" fontId="5" fillId="2" borderId="1" xfId="14" applyNumberFormat="1" applyFont="1" applyFill="1" applyBorder="1" applyAlignment="1">
      <alignment horizontal="center" vertical="center" wrapText="1"/>
    </xf>
    <xf numFmtId="3" fontId="16" fillId="2" borderId="1" xfId="0" applyNumberFormat="1" applyFont="1" applyFill="1" applyBorder="1" applyAlignment="1">
      <alignment vertical="center"/>
    </xf>
    <xf numFmtId="0" fontId="16" fillId="2" borderId="1" xfId="0" applyFont="1" applyFill="1" applyBorder="1" applyAlignment="1">
      <alignment vertical="center"/>
    </xf>
    <xf numFmtId="14" fontId="16" fillId="2" borderId="1" xfId="0" applyNumberFormat="1" applyFont="1" applyFill="1" applyBorder="1" applyAlignment="1">
      <alignment horizontal="left" vertical="center"/>
    </xf>
    <xf numFmtId="14" fontId="16" fillId="2" borderId="1" xfId="0" applyNumberFormat="1" applyFont="1" applyFill="1" applyBorder="1" applyAlignment="1">
      <alignment horizontal="center" vertical="center"/>
    </xf>
    <xf numFmtId="0" fontId="17" fillId="2" borderId="5" xfId="14" applyFont="1" applyFill="1" applyBorder="1" applyAlignment="1">
      <alignment horizontal="left" vertical="center" wrapText="1"/>
    </xf>
    <xf numFmtId="0" fontId="17" fillId="2" borderId="0" xfId="14" applyFont="1" applyFill="1" applyBorder="1" applyAlignment="1">
      <alignment horizontal="left" vertical="center" wrapText="1"/>
    </xf>
    <xf numFmtId="0" fontId="16" fillId="0" borderId="0" xfId="0" applyFont="1" applyAlignment="1">
      <alignment horizontal="center"/>
    </xf>
    <xf numFmtId="0" fontId="23" fillId="0" borderId="0" xfId="0" applyFont="1" applyAlignment="1">
      <alignment vertical="center"/>
    </xf>
    <xf numFmtId="49" fontId="16" fillId="0" borderId="1" xfId="0" applyNumberFormat="1" applyFont="1" applyBorder="1" applyAlignment="1">
      <alignment horizontal="center" vertical="center" wrapText="1"/>
    </xf>
    <xf numFmtId="43" fontId="16" fillId="0" borderId="1" xfId="17" applyFont="1" applyFill="1" applyBorder="1" applyAlignment="1">
      <alignment vertical="center"/>
    </xf>
    <xf numFmtId="49" fontId="16" fillId="0" borderId="1" xfId="0" applyNumberFormat="1" applyFont="1" applyFill="1" applyBorder="1" applyAlignment="1">
      <alignment horizontal="center" vertical="center" wrapText="1"/>
    </xf>
    <xf numFmtId="0" fontId="16" fillId="0" borderId="1" xfId="0" applyFont="1" applyBorder="1" applyAlignment="1">
      <alignment horizontal="center" vertical="center"/>
    </xf>
    <xf numFmtId="0" fontId="16" fillId="0" borderId="0" xfId="0" applyFont="1" applyAlignment="1">
      <alignment horizontal="left" vertical="top"/>
    </xf>
    <xf numFmtId="0" fontId="16" fillId="0" borderId="1" xfId="0" applyFont="1" applyFill="1" applyBorder="1" applyAlignment="1">
      <alignment horizontal="center" vertical="center"/>
    </xf>
    <xf numFmtId="49" fontId="17" fillId="0" borderId="1" xfId="0" applyNumberFormat="1" applyFont="1" applyFill="1" applyBorder="1" applyAlignment="1">
      <alignment horizontal="center" vertical="center" wrapText="1"/>
    </xf>
    <xf numFmtId="0" fontId="16" fillId="0" borderId="0" xfId="0" applyFont="1" applyBorder="1"/>
    <xf numFmtId="4" fontId="16" fillId="0" borderId="1" xfId="17" applyNumberFormat="1" applyFont="1" applyFill="1" applyBorder="1" applyAlignment="1">
      <alignment vertical="center" wrapText="1"/>
    </xf>
    <xf numFmtId="0" fontId="16" fillId="0" borderId="0" xfId="0" applyFont="1" applyFill="1"/>
    <xf numFmtId="0" fontId="16" fillId="0" borderId="0" xfId="0" applyFont="1" applyAlignment="1">
      <alignment horizontal="center" vertical="center"/>
    </xf>
    <xf numFmtId="0" fontId="24" fillId="0" borderId="0" xfId="0" applyFont="1" applyAlignment="1">
      <alignment horizontal="center"/>
    </xf>
    <xf numFmtId="49" fontId="16" fillId="0" borderId="0" xfId="0" applyNumberFormat="1" applyFont="1" applyAlignment="1">
      <alignment horizontal="center" vertical="center" wrapText="1"/>
    </xf>
    <xf numFmtId="0" fontId="16" fillId="0" borderId="0" xfId="0" applyFont="1" applyFill="1" applyAlignment="1">
      <alignment vertical="center"/>
    </xf>
    <xf numFmtId="0" fontId="7" fillId="0" borderId="0" xfId="0" applyFont="1" applyFill="1" applyBorder="1" applyAlignment="1">
      <alignment horizontal="center" vertical="center"/>
    </xf>
    <xf numFmtId="49" fontId="16" fillId="0" borderId="0" xfId="0" applyNumberFormat="1" applyFont="1" applyBorder="1" applyAlignment="1">
      <alignment horizontal="center" vertical="center" wrapText="1"/>
    </xf>
    <xf numFmtId="4" fontId="16" fillId="0" borderId="0" xfId="17" applyNumberFormat="1" applyFont="1" applyFill="1" applyBorder="1" applyAlignment="1">
      <alignment vertical="center" wrapText="1"/>
    </xf>
    <xf numFmtId="0" fontId="16" fillId="0" borderId="0" xfId="0" applyFont="1" applyBorder="1" applyAlignment="1">
      <alignment horizontal="center" vertical="center"/>
    </xf>
    <xf numFmtId="0" fontId="19" fillId="3" borderId="11" xfId="0" applyFont="1" applyFill="1" applyBorder="1" applyAlignment="1">
      <alignment horizontal="center" vertical="center"/>
    </xf>
    <xf numFmtId="0" fontId="19" fillId="3" borderId="12" xfId="0" applyFont="1" applyFill="1" applyBorder="1" applyAlignment="1">
      <alignment horizontal="center" vertical="center"/>
    </xf>
    <xf numFmtId="49" fontId="19" fillId="3" borderId="12" xfId="0" applyNumberFormat="1" applyFont="1" applyFill="1" applyBorder="1" applyAlignment="1">
      <alignment horizontal="center" vertical="center" wrapText="1"/>
    </xf>
    <xf numFmtId="0" fontId="16" fillId="0" borderId="0" xfId="0" applyFont="1" applyFill="1" applyBorder="1" applyAlignment="1">
      <alignment horizontal="center" vertical="center"/>
    </xf>
    <xf numFmtId="49" fontId="16" fillId="0" borderId="5" xfId="0" applyNumberFormat="1" applyFont="1" applyBorder="1" applyAlignment="1">
      <alignment horizontal="center" vertical="center" wrapText="1"/>
    </xf>
    <xf numFmtId="0" fontId="16" fillId="0" borderId="5"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49" fontId="7" fillId="3" borderId="12" xfId="0" applyNumberFormat="1" applyFont="1" applyFill="1" applyBorder="1" applyAlignment="1">
      <alignment horizontal="center" vertical="center" wrapText="1"/>
    </xf>
    <xf numFmtId="49" fontId="5" fillId="0" borderId="1" xfId="0" applyNumberFormat="1" applyFont="1" applyBorder="1" applyAlignment="1">
      <alignment horizontal="center" vertical="center" wrapText="1"/>
    </xf>
    <xf numFmtId="43" fontId="5" fillId="0" borderId="1" xfId="17" applyFont="1" applyFill="1" applyBorder="1" applyAlignment="1">
      <alignment vertical="center"/>
    </xf>
    <xf numFmtId="49" fontId="5" fillId="0" borderId="1" xfId="0" applyNumberFormat="1" applyFont="1" applyFill="1" applyBorder="1" applyAlignment="1">
      <alignment horizontal="center" vertical="center" wrapText="1"/>
    </xf>
    <xf numFmtId="0" fontId="5" fillId="0" borderId="1" xfId="0" applyFont="1" applyBorder="1" applyAlignment="1">
      <alignment horizontal="center" vertical="center"/>
    </xf>
    <xf numFmtId="4" fontId="5" fillId="0" borderId="1" xfId="17" applyNumberFormat="1" applyFont="1" applyFill="1" applyBorder="1" applyAlignment="1">
      <alignment vertical="center" wrapText="1"/>
    </xf>
    <xf numFmtId="4" fontId="5" fillId="0" borderId="1" xfId="17" applyNumberFormat="1" applyFont="1" applyFill="1" applyBorder="1" applyAlignment="1">
      <alignment horizontal="center" vertical="center" wrapText="1"/>
    </xf>
    <xf numFmtId="0" fontId="5" fillId="0" borderId="1" xfId="14" applyFont="1" applyFill="1" applyBorder="1" applyAlignment="1">
      <alignment horizontal="left" vertical="center" wrapText="1"/>
    </xf>
    <xf numFmtId="4" fontId="5" fillId="0" borderId="1" xfId="0" applyNumberFormat="1" applyFont="1" applyFill="1" applyBorder="1" applyAlignment="1">
      <alignment vertical="center" wrapText="1"/>
    </xf>
    <xf numFmtId="0" fontId="6" fillId="0" borderId="1" xfId="14" applyFont="1" applyFill="1" applyBorder="1" applyAlignment="1">
      <alignment vertical="center" wrapText="1"/>
    </xf>
    <xf numFmtId="4" fontId="6" fillId="0" borderId="1" xfId="14" applyNumberFormat="1" applyFont="1" applyFill="1" applyBorder="1" applyAlignment="1">
      <alignment vertical="center" wrapText="1"/>
    </xf>
    <xf numFmtId="49" fontId="16" fillId="0" borderId="0" xfId="0" applyNumberFormat="1" applyFont="1" applyAlignment="1">
      <alignment horizontal="center"/>
    </xf>
    <xf numFmtId="0" fontId="19" fillId="0" borderId="1" xfId="0" applyFont="1" applyBorder="1" applyAlignment="1">
      <alignment vertical="center"/>
    </xf>
    <xf numFmtId="0" fontId="7" fillId="0" borderId="1" xfId="0" applyFont="1" applyBorder="1" applyAlignment="1">
      <alignment vertical="center"/>
    </xf>
    <xf numFmtId="0" fontId="5" fillId="2" borderId="0" xfId="0" applyFont="1" applyFill="1" applyBorder="1" applyAlignment="1">
      <alignment horizontal="center" vertical="center" wrapText="1"/>
    </xf>
    <xf numFmtId="0" fontId="16" fillId="0" borderId="0" xfId="0" applyFont="1" applyAlignment="1">
      <alignment horizontal="center"/>
    </xf>
    <xf numFmtId="0" fontId="5" fillId="3" borderId="1" xfId="0" applyFont="1" applyFill="1" applyBorder="1" applyAlignment="1">
      <alignment horizontal="center" vertical="center" wrapText="1"/>
    </xf>
    <xf numFmtId="49" fontId="19" fillId="0" borderId="0" xfId="0" applyNumberFormat="1" applyFont="1" applyBorder="1" applyAlignment="1">
      <alignment horizontal="center" vertical="center" wrapText="1"/>
    </xf>
    <xf numFmtId="49" fontId="0" fillId="0" borderId="0" xfId="0" applyNumberFormat="1" applyBorder="1" applyAlignment="1">
      <alignment horizontal="right"/>
    </xf>
    <xf numFmtId="0" fontId="25" fillId="2" borderId="0" xfId="14" applyFont="1" applyFill="1" applyBorder="1" applyAlignment="1">
      <alignment horizontal="left" vertical="center" wrapText="1"/>
    </xf>
    <xf numFmtId="0" fontId="25" fillId="2" borderId="0" xfId="0" applyFont="1" applyFill="1" applyBorder="1" applyAlignment="1">
      <alignment horizontal="left" vertical="center"/>
    </xf>
    <xf numFmtId="0" fontId="5" fillId="0" borderId="0" xfId="0" applyFont="1" applyFill="1" applyAlignment="1">
      <alignment horizontal="center" vertical="center"/>
    </xf>
    <xf numFmtId="0" fontId="5" fillId="0" borderId="1" xfId="0" applyFont="1" applyBorder="1" applyAlignment="1">
      <alignment vertical="center"/>
    </xf>
    <xf numFmtId="3" fontId="7" fillId="0" borderId="1" xfId="0" applyNumberFormat="1" applyFont="1" applyBorder="1" applyAlignment="1">
      <alignment horizontal="center" vertical="center"/>
    </xf>
    <xf numFmtId="0" fontId="27" fillId="0" borderId="1" xfId="0" applyFont="1" applyBorder="1"/>
    <xf numFmtId="0" fontId="26" fillId="0" borderId="1" xfId="0" applyFont="1" applyBorder="1"/>
    <xf numFmtId="0" fontId="5" fillId="0" borderId="1" xfId="0" applyFont="1" applyBorder="1"/>
    <xf numFmtId="0" fontId="16" fillId="2" borderId="1" xfId="14" applyFont="1" applyFill="1" applyBorder="1" applyAlignment="1">
      <alignment horizontal="left" vertical="center" wrapText="1"/>
    </xf>
    <xf numFmtId="0" fontId="7" fillId="2" borderId="0" xfId="0" applyFont="1" applyFill="1" applyBorder="1" applyAlignment="1">
      <alignment horizontal="center" vertical="center"/>
    </xf>
    <xf numFmtId="3" fontId="5" fillId="0" borderId="1" xfId="17" applyNumberFormat="1" applyFont="1" applyFill="1" applyBorder="1" applyAlignment="1">
      <alignment horizontal="center" vertical="center" wrapText="1"/>
    </xf>
    <xf numFmtId="0" fontId="17" fillId="0" borderId="0" xfId="0" applyFont="1" applyFill="1" applyBorder="1" applyAlignment="1">
      <alignment horizontal="center" vertical="center"/>
    </xf>
    <xf numFmtId="49" fontId="16" fillId="0" borderId="0" xfId="0" applyNumberFormat="1" applyFont="1" applyFill="1" applyBorder="1" applyAlignment="1">
      <alignment horizontal="center" vertical="center" wrapText="1"/>
    </xf>
    <xf numFmtId="49" fontId="16" fillId="2" borderId="0" xfId="0" applyNumberFormat="1" applyFont="1" applyFill="1" applyBorder="1" applyAlignment="1">
      <alignment horizontal="center" vertical="center" wrapText="1"/>
    </xf>
    <xf numFmtId="2" fontId="16" fillId="0" borderId="0" xfId="0" applyNumberFormat="1" applyFont="1" applyFill="1" applyBorder="1" applyAlignment="1">
      <alignment horizontal="center" vertical="top"/>
    </xf>
    <xf numFmtId="0" fontId="16" fillId="0" borderId="1" xfId="0" applyNumberFormat="1" applyFont="1" applyBorder="1" applyAlignment="1">
      <alignment horizontal="center" vertical="center" wrapText="1"/>
    </xf>
    <xf numFmtId="0" fontId="16" fillId="0" borderId="1" xfId="0" applyNumberFormat="1" applyFont="1" applyFill="1" applyBorder="1" applyAlignment="1">
      <alignment horizontal="center" vertical="center" wrapText="1"/>
    </xf>
    <xf numFmtId="0" fontId="16" fillId="2" borderId="1" xfId="0" applyNumberFormat="1" applyFont="1" applyFill="1" applyBorder="1" applyAlignment="1">
      <alignment horizontal="center" vertical="center" wrapText="1"/>
    </xf>
    <xf numFmtId="0" fontId="5" fillId="0" borderId="1" xfId="0" applyNumberFormat="1" applyFont="1" applyBorder="1" applyAlignment="1">
      <alignment horizontal="center" vertical="center" wrapText="1"/>
    </xf>
    <xf numFmtId="0" fontId="5" fillId="0" borderId="1" xfId="0" applyNumberFormat="1" applyFont="1" applyFill="1" applyBorder="1" applyAlignment="1">
      <alignment horizontal="center" vertical="center" wrapText="1"/>
    </xf>
    <xf numFmtId="2" fontId="6" fillId="2" borderId="1" xfId="14" applyNumberFormat="1" applyFont="1" applyFill="1" applyBorder="1" applyAlignment="1">
      <alignment horizontal="center" vertical="center" wrapText="1"/>
    </xf>
    <xf numFmtId="0" fontId="17" fillId="0" borderId="1" xfId="14" applyFont="1" applyFill="1" applyBorder="1" applyAlignment="1">
      <alignment horizontal="left" vertical="center" wrapText="1"/>
    </xf>
    <xf numFmtId="0" fontId="17" fillId="0" borderId="0" xfId="14" applyFont="1" applyFill="1" applyBorder="1" applyAlignment="1">
      <alignment horizontal="left" vertical="center" wrapText="1"/>
    </xf>
    <xf numFmtId="2" fontId="20" fillId="0" borderId="0" xfId="0" applyNumberFormat="1" applyFont="1" applyBorder="1" applyAlignment="1">
      <alignment horizontal="center"/>
    </xf>
    <xf numFmtId="0" fontId="16" fillId="2" borderId="1" xfId="0" applyFont="1" applyFill="1" applyBorder="1" applyAlignment="1">
      <alignment horizontal="left" vertical="center"/>
    </xf>
    <xf numFmtId="0" fontId="19" fillId="3" borderId="12" xfId="0" applyFont="1" applyFill="1" applyBorder="1" applyAlignment="1">
      <alignment vertical="center"/>
    </xf>
    <xf numFmtId="0" fontId="7" fillId="3" borderId="12" xfId="0" applyFont="1" applyFill="1" applyBorder="1" applyAlignment="1">
      <alignment vertical="center"/>
    </xf>
    <xf numFmtId="49" fontId="5" fillId="0" borderId="1" xfId="0" applyNumberFormat="1" applyFont="1" applyBorder="1" applyAlignment="1">
      <alignment horizontal="left" vertical="center" wrapText="1"/>
    </xf>
    <xf numFmtId="49" fontId="5" fillId="0" borderId="1" xfId="0" applyNumberFormat="1" applyFont="1" applyFill="1" applyBorder="1" applyAlignment="1">
      <alignment horizontal="left" vertical="center" wrapText="1"/>
    </xf>
    <xf numFmtId="4" fontId="5" fillId="0" borderId="1" xfId="17" applyNumberFormat="1" applyFont="1" applyFill="1" applyBorder="1" applyAlignment="1">
      <alignment horizontal="left" vertical="center" wrapText="1"/>
    </xf>
    <xf numFmtId="0" fontId="16" fillId="0" borderId="1" xfId="0" applyFont="1" applyBorder="1" applyAlignment="1">
      <alignment horizontal="left" vertical="center" wrapText="1"/>
    </xf>
    <xf numFmtId="0" fontId="16" fillId="0" borderId="0" xfId="0" applyFont="1" applyBorder="1" applyAlignment="1">
      <alignment horizontal="left" vertical="center" wrapText="1"/>
    </xf>
    <xf numFmtId="0" fontId="16" fillId="0" borderId="1" xfId="0" applyFont="1" applyFill="1" applyBorder="1" applyAlignment="1">
      <alignment horizontal="left" vertical="center" wrapText="1"/>
    </xf>
    <xf numFmtId="0" fontId="17" fillId="0" borderId="1" xfId="14" applyFont="1" applyBorder="1" applyAlignment="1">
      <alignment horizontal="left" vertical="center" wrapText="1"/>
    </xf>
    <xf numFmtId="0" fontId="17" fillId="0" borderId="5" xfId="14" applyFont="1" applyBorder="1" applyAlignment="1">
      <alignment horizontal="left" vertical="center" wrapText="1"/>
    </xf>
    <xf numFmtId="0" fontId="17" fillId="0" borderId="0" xfId="14" applyFont="1" applyBorder="1" applyAlignment="1">
      <alignment horizontal="left" vertical="center" wrapText="1"/>
    </xf>
    <xf numFmtId="0" fontId="16" fillId="0" borderId="0" xfId="0" applyFont="1" applyAlignment="1">
      <alignment horizontal="left"/>
    </xf>
    <xf numFmtId="0" fontId="7" fillId="3" borderId="12" xfId="0" applyFont="1" applyFill="1" applyBorder="1" applyAlignment="1">
      <alignment horizontal="left" vertical="center"/>
    </xf>
    <xf numFmtId="0" fontId="6" fillId="0" borderId="1" xfId="14" applyFont="1" applyBorder="1" applyAlignment="1">
      <alignment horizontal="left" vertical="center" wrapText="1"/>
    </xf>
    <xf numFmtId="0" fontId="6" fillId="0" borderId="1" xfId="0" applyFont="1" applyFill="1" applyBorder="1" applyAlignment="1">
      <alignment horizontal="left" vertical="center" wrapText="1"/>
    </xf>
    <xf numFmtId="43" fontId="5" fillId="0" borderId="1" xfId="17" applyFont="1" applyBorder="1" applyAlignment="1">
      <alignment vertical="center"/>
    </xf>
    <xf numFmtId="0" fontId="5" fillId="0" borderId="1" xfId="0" applyFont="1" applyBorder="1" applyAlignment="1">
      <alignment horizontal="left" vertical="center" wrapText="1"/>
    </xf>
    <xf numFmtId="0" fontId="16" fillId="0" borderId="5" xfId="0" applyFont="1" applyBorder="1" applyAlignment="1">
      <alignment horizontal="left" vertical="center" wrapText="1"/>
    </xf>
    <xf numFmtId="0" fontId="5" fillId="0" borderId="1" xfId="0" applyFont="1" applyFill="1" applyBorder="1" applyAlignment="1">
      <alignment horizontal="left" vertical="center" wrapText="1"/>
    </xf>
    <xf numFmtId="0" fontId="5" fillId="0" borderId="1" xfId="16" applyFont="1" applyFill="1" applyBorder="1" applyAlignment="1">
      <alignment horizontal="left" vertical="center" wrapText="1"/>
    </xf>
    <xf numFmtId="49" fontId="16" fillId="0" borderId="0" xfId="0" applyNumberFormat="1" applyFont="1" applyAlignment="1">
      <alignment horizontal="left"/>
    </xf>
    <xf numFmtId="0" fontId="16" fillId="0" borderId="1" xfId="0" applyFont="1" applyFill="1" applyBorder="1" applyAlignment="1">
      <alignment horizontal="left" vertical="center"/>
    </xf>
    <xf numFmtId="0" fontId="17" fillId="0" borderId="1"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24" fillId="0" borderId="0" xfId="0" applyFont="1" applyAlignment="1">
      <alignment horizontal="left"/>
    </xf>
    <xf numFmtId="0" fontId="20" fillId="0" borderId="0" xfId="0" applyFont="1" applyBorder="1" applyAlignment="1">
      <alignment horizontal="left"/>
    </xf>
    <xf numFmtId="0" fontId="6" fillId="0" borderId="1" xfId="0" applyFont="1" applyBorder="1" applyAlignment="1">
      <alignment horizontal="left" vertical="center" wrapText="1"/>
    </xf>
    <xf numFmtId="0" fontId="7" fillId="3" borderId="24" xfId="0" applyFont="1" applyFill="1" applyBorder="1" applyAlignment="1">
      <alignment horizontal="center" vertical="center" wrapText="1"/>
    </xf>
    <xf numFmtId="0" fontId="16" fillId="2" borderId="0" xfId="14" applyFont="1" applyFill="1" applyBorder="1" applyAlignment="1">
      <alignment horizontal="left" vertical="center" wrapText="1"/>
    </xf>
    <xf numFmtId="14" fontId="5" fillId="0" borderId="1" xfId="0" applyNumberFormat="1" applyFont="1" applyFill="1" applyBorder="1" applyAlignment="1">
      <alignment horizontal="center" vertical="center"/>
    </xf>
    <xf numFmtId="14" fontId="5" fillId="2" borderId="12" xfId="0" applyNumberFormat="1" applyFont="1" applyFill="1" applyBorder="1" applyAlignment="1">
      <alignment horizontal="center" vertical="center"/>
    </xf>
    <xf numFmtId="0" fontId="17" fillId="2" borderId="12" xfId="14" applyFont="1" applyFill="1" applyBorder="1" applyAlignment="1">
      <alignment horizontal="left" vertical="center" wrapText="1"/>
    </xf>
    <xf numFmtId="0" fontId="16" fillId="2" borderId="0" xfId="0" applyFont="1" applyFill="1" applyBorder="1" applyAlignment="1">
      <alignment horizontal="left" vertical="center"/>
    </xf>
    <xf numFmtId="0" fontId="16" fillId="0" borderId="0" xfId="0" applyFont="1" applyBorder="1" applyAlignment="1">
      <alignment horizontal="left" vertical="center"/>
    </xf>
    <xf numFmtId="0" fontId="24" fillId="0" borderId="0" xfId="0" applyFont="1" applyBorder="1" applyAlignment="1">
      <alignment horizontal="left"/>
    </xf>
    <xf numFmtId="0" fontId="25" fillId="0" borderId="0" xfId="0" applyFont="1" applyBorder="1" applyAlignment="1">
      <alignment horizontal="left" vertical="center"/>
    </xf>
    <xf numFmtId="0" fontId="5" fillId="0" borderId="5" xfId="0" applyFont="1" applyFill="1" applyBorder="1" applyAlignment="1">
      <alignment horizontal="center" vertical="center"/>
    </xf>
    <xf numFmtId="2" fontId="16" fillId="0" borderId="14" xfId="0" applyNumberFormat="1" applyFont="1" applyBorder="1" applyAlignment="1">
      <alignment horizontal="center" vertical="center" wrapText="1"/>
    </xf>
    <xf numFmtId="0" fontId="7" fillId="3" borderId="12" xfId="0" applyFont="1" applyFill="1" applyBorder="1" applyAlignment="1">
      <alignment horizontal="center" vertical="center" wrapText="1"/>
    </xf>
    <xf numFmtId="0" fontId="7" fillId="3" borderId="18" xfId="0" applyFont="1" applyFill="1" applyBorder="1" applyAlignment="1">
      <alignment horizontal="center" vertical="center" wrapText="1"/>
    </xf>
    <xf numFmtId="4" fontId="16" fillId="0" borderId="5" xfId="17" applyNumberFormat="1" applyFont="1" applyFill="1" applyBorder="1" applyAlignment="1">
      <alignment vertical="center" wrapText="1"/>
    </xf>
    <xf numFmtId="0" fontId="16" fillId="0" borderId="5" xfId="0" applyNumberFormat="1" applyFont="1" applyBorder="1" applyAlignment="1">
      <alignment horizontal="center" vertical="center" wrapText="1"/>
    </xf>
    <xf numFmtId="0" fontId="16" fillId="0" borderId="5" xfId="0" applyNumberFormat="1" applyFont="1" applyFill="1" applyBorder="1" applyAlignment="1">
      <alignment horizontal="center" vertical="center" wrapText="1"/>
    </xf>
    <xf numFmtId="49" fontId="16" fillId="2" borderId="5" xfId="0" applyNumberFormat="1" applyFont="1" applyFill="1" applyBorder="1" applyAlignment="1">
      <alignment horizontal="center" vertical="center" wrapText="1"/>
    </xf>
    <xf numFmtId="49" fontId="5" fillId="0" borderId="5" xfId="0" applyNumberFormat="1" applyFont="1" applyBorder="1" applyAlignment="1">
      <alignment horizontal="left" vertical="center" wrapText="1"/>
    </xf>
    <xf numFmtId="49" fontId="5" fillId="0" borderId="5" xfId="0" applyNumberFormat="1" applyFont="1" applyBorder="1" applyAlignment="1">
      <alignment horizontal="center" vertical="center" wrapText="1"/>
    </xf>
    <xf numFmtId="3" fontId="5" fillId="0" borderId="5" xfId="17" applyNumberFormat="1" applyFont="1" applyFill="1" applyBorder="1" applyAlignment="1">
      <alignment horizontal="center" vertical="center" wrapText="1"/>
    </xf>
    <xf numFmtId="49" fontId="5" fillId="0" borderId="5" xfId="0" applyNumberFormat="1" applyFont="1" applyFill="1" applyBorder="1" applyAlignment="1">
      <alignment horizontal="center" vertical="center" wrapText="1"/>
    </xf>
    <xf numFmtId="0" fontId="28" fillId="0" borderId="5" xfId="0" applyFont="1" applyBorder="1"/>
    <xf numFmtId="0" fontId="5" fillId="0" borderId="8" xfId="0" applyFont="1" applyBorder="1" applyAlignment="1">
      <alignment horizontal="left" vertical="center" wrapText="1"/>
    </xf>
    <xf numFmtId="0" fontId="5" fillId="0" borderId="8" xfId="0" applyNumberFormat="1" applyFont="1" applyBorder="1" applyAlignment="1">
      <alignment horizontal="center" vertical="center" wrapText="1"/>
    </xf>
    <xf numFmtId="0" fontId="5" fillId="0" borderId="8" xfId="0" applyNumberFormat="1" applyFont="1" applyFill="1" applyBorder="1" applyAlignment="1">
      <alignment horizontal="center" vertical="center" wrapText="1"/>
    </xf>
    <xf numFmtId="49" fontId="5" fillId="0" borderId="8" xfId="0" applyNumberFormat="1" applyFont="1" applyBorder="1" applyAlignment="1">
      <alignment horizontal="center" vertical="center" wrapText="1"/>
    </xf>
    <xf numFmtId="0" fontId="5" fillId="0" borderId="8" xfId="0" applyFont="1" applyBorder="1" applyAlignment="1">
      <alignment horizontal="center" vertical="center"/>
    </xf>
    <xf numFmtId="0" fontId="16" fillId="0" borderId="0" xfId="0" applyFont="1" applyAlignment="1">
      <alignment horizontal="center"/>
    </xf>
    <xf numFmtId="0" fontId="17" fillId="0" borderId="1" xfId="14" applyFont="1" applyFill="1" applyBorder="1" applyAlignment="1">
      <alignment horizontal="center" vertical="center" wrapText="1"/>
    </xf>
    <xf numFmtId="3" fontId="16" fillId="0" borderId="1" xfId="17" applyNumberFormat="1" applyFont="1" applyFill="1" applyBorder="1" applyAlignment="1">
      <alignment horizontal="center" vertical="center"/>
    </xf>
    <xf numFmtId="0" fontId="16" fillId="0" borderId="0" xfId="0" applyFont="1" applyFill="1" applyBorder="1"/>
    <xf numFmtId="0" fontId="6" fillId="2" borderId="14" xfId="14" applyFont="1" applyFill="1" applyBorder="1" applyAlignment="1">
      <alignment horizontal="center" vertical="center" wrapText="1"/>
    </xf>
    <xf numFmtId="3" fontId="6" fillId="2" borderId="14" xfId="14" applyNumberFormat="1" applyFont="1" applyFill="1" applyBorder="1" applyAlignment="1">
      <alignment horizontal="center" vertical="center" wrapText="1"/>
    </xf>
    <xf numFmtId="0" fontId="28" fillId="2" borderId="14" xfId="0" applyFont="1" applyFill="1" applyBorder="1" applyAlignment="1">
      <alignment horizontal="center" vertical="center"/>
    </xf>
    <xf numFmtId="2" fontId="5" fillId="0" borderId="18" xfId="0" applyNumberFormat="1" applyFont="1" applyBorder="1" applyAlignment="1">
      <alignment horizontal="center" vertical="center"/>
    </xf>
    <xf numFmtId="2" fontId="5" fillId="0" borderId="3" xfId="0" applyNumberFormat="1" applyFont="1" applyBorder="1" applyAlignment="1">
      <alignment horizontal="center" vertical="center"/>
    </xf>
    <xf numFmtId="0" fontId="28" fillId="0" borderId="22" xfId="0" applyFont="1" applyBorder="1"/>
    <xf numFmtId="0" fontId="28" fillId="0" borderId="29" xfId="0" applyFont="1" applyBorder="1"/>
    <xf numFmtId="0" fontId="5" fillId="0" borderId="1" xfId="0" applyFont="1" applyFill="1" applyBorder="1" applyAlignment="1">
      <alignment vertical="center" wrapText="1"/>
    </xf>
    <xf numFmtId="0" fontId="16" fillId="0" borderId="1" xfId="1" applyFont="1" applyFill="1" applyBorder="1" applyAlignment="1">
      <alignment horizontal="left" vertical="center" wrapText="1"/>
    </xf>
    <xf numFmtId="2" fontId="5" fillId="0" borderId="3" xfId="0" applyNumberFormat="1" applyFont="1" applyFill="1" applyBorder="1" applyAlignment="1">
      <alignment horizontal="center" vertical="center"/>
    </xf>
    <xf numFmtId="0" fontId="16" fillId="0" borderId="8" xfId="0" applyFont="1" applyFill="1" applyBorder="1" applyAlignment="1">
      <alignment horizontal="left" vertical="center" wrapText="1"/>
    </xf>
    <xf numFmtId="0" fontId="16" fillId="0" borderId="8" xfId="0" applyFont="1" applyBorder="1" applyAlignment="1">
      <alignment horizontal="left" vertical="center" wrapText="1"/>
    </xf>
    <xf numFmtId="0" fontId="16" fillId="0" borderId="8" xfId="0" applyNumberFormat="1" applyFont="1" applyBorder="1" applyAlignment="1">
      <alignment horizontal="center" vertical="center" wrapText="1"/>
    </xf>
    <xf numFmtId="0" fontId="16" fillId="0" borderId="8" xfId="0" applyNumberFormat="1" applyFont="1" applyFill="1" applyBorder="1" applyAlignment="1">
      <alignment horizontal="center" vertical="center" wrapText="1"/>
    </xf>
    <xf numFmtId="49" fontId="16" fillId="2" borderId="8" xfId="0" applyNumberFormat="1" applyFont="1" applyFill="1" applyBorder="1" applyAlignment="1">
      <alignment horizontal="center" vertical="center" wrapText="1"/>
    </xf>
    <xf numFmtId="0" fontId="16" fillId="0" borderId="8" xfId="0" applyFont="1" applyFill="1" applyBorder="1" applyAlignment="1">
      <alignment horizontal="center" vertical="center"/>
    </xf>
    <xf numFmtId="0" fontId="5" fillId="0" borderId="1" xfId="14" applyFont="1" applyFill="1" applyBorder="1" applyAlignment="1">
      <alignment horizontal="center" vertical="center" wrapText="1"/>
    </xf>
    <xf numFmtId="0" fontId="10" fillId="0" borderId="1" xfId="14" applyFont="1" applyFill="1" applyBorder="1" applyAlignment="1">
      <alignment horizontal="center" vertical="center" wrapText="1"/>
    </xf>
    <xf numFmtId="0" fontId="16" fillId="0" borderId="1" xfId="14" applyFont="1" applyFill="1" applyBorder="1" applyAlignment="1">
      <alignment horizontal="left" vertical="center" wrapText="1"/>
    </xf>
    <xf numFmtId="2" fontId="5" fillId="0" borderId="34" xfId="0" applyNumberFormat="1" applyFont="1" applyBorder="1" applyAlignment="1">
      <alignment horizontal="center" vertical="center"/>
    </xf>
    <xf numFmtId="0" fontId="16" fillId="0" borderId="0" xfId="14" applyFont="1" applyFill="1" applyBorder="1" applyAlignment="1">
      <alignment horizontal="left" vertical="center" wrapText="1"/>
    </xf>
    <xf numFmtId="0" fontId="5" fillId="0" borderId="0" xfId="0" applyFont="1" applyFill="1" applyBorder="1" applyAlignment="1">
      <alignment horizontal="center" vertical="center"/>
    </xf>
    <xf numFmtId="2" fontId="5" fillId="0" borderId="32" xfId="0" applyNumberFormat="1" applyFont="1" applyFill="1" applyBorder="1" applyAlignment="1">
      <alignment horizontal="center" vertical="center"/>
    </xf>
    <xf numFmtId="14" fontId="5" fillId="0" borderId="33" xfId="0" applyNumberFormat="1" applyFont="1" applyFill="1" applyBorder="1" applyAlignment="1">
      <alignment horizontal="center" vertical="center"/>
    </xf>
    <xf numFmtId="2" fontId="7" fillId="0" borderId="1" xfId="0" applyNumberFormat="1" applyFont="1" applyBorder="1" applyAlignment="1">
      <alignment horizontal="center" vertical="center"/>
    </xf>
    <xf numFmtId="49" fontId="5" fillId="0" borderId="8" xfId="0" applyNumberFormat="1" applyFont="1" applyFill="1" applyBorder="1" applyAlignment="1">
      <alignment horizontal="center" vertical="center" wrapText="1"/>
    </xf>
    <xf numFmtId="0" fontId="10" fillId="0" borderId="6" xfId="0" applyFont="1" applyBorder="1"/>
    <xf numFmtId="0" fontId="10" fillId="0" borderId="25" xfId="0" applyFont="1" applyBorder="1" applyAlignment="1">
      <alignment wrapText="1"/>
    </xf>
    <xf numFmtId="0" fontId="10" fillId="0" borderId="2" xfId="0" applyFont="1" applyBorder="1" applyAlignment="1">
      <alignment wrapText="1"/>
    </xf>
    <xf numFmtId="0" fontId="10" fillId="0" borderId="21" xfId="0" applyFont="1" applyBorder="1" applyAlignment="1">
      <alignment wrapText="1"/>
    </xf>
    <xf numFmtId="0" fontId="16" fillId="0" borderId="0" xfId="0" applyFont="1" applyAlignment="1">
      <alignment horizontal="center"/>
    </xf>
    <xf numFmtId="0" fontId="16" fillId="2" borderId="1" xfId="0" applyFont="1" applyFill="1" applyBorder="1" applyAlignment="1">
      <alignment vertical="center" wrapText="1"/>
    </xf>
    <xf numFmtId="0" fontId="5" fillId="0" borderId="5" xfId="0" applyNumberFormat="1" applyFont="1" applyFill="1" applyBorder="1" applyAlignment="1">
      <alignment horizontal="center" vertical="center" wrapText="1"/>
    </xf>
    <xf numFmtId="0" fontId="19" fillId="0" borderId="1" xfId="14" applyFont="1" applyFill="1" applyBorder="1" applyAlignment="1">
      <alignment horizontal="left" vertical="center" wrapText="1"/>
    </xf>
    <xf numFmtId="1" fontId="5" fillId="2" borderId="3" xfId="0" applyNumberFormat="1" applyFont="1" applyFill="1" applyBorder="1" applyAlignment="1">
      <alignment horizontal="center" vertical="center"/>
    </xf>
    <xf numFmtId="0" fontId="18" fillId="2" borderId="1" xfId="14" applyFont="1" applyFill="1" applyBorder="1" applyAlignment="1">
      <alignment horizontal="left" vertical="center" wrapText="1"/>
    </xf>
    <xf numFmtId="0" fontId="16" fillId="0" borderId="0" xfId="0" applyFont="1" applyFill="1" applyBorder="1" applyAlignment="1">
      <alignment horizontal="left" vertical="center"/>
    </xf>
    <xf numFmtId="0" fontId="16" fillId="0" borderId="27" xfId="0" applyFont="1" applyBorder="1" applyAlignment="1">
      <alignment horizontal="left" vertical="center" wrapText="1"/>
    </xf>
    <xf numFmtId="43" fontId="16" fillId="0" borderId="1" xfId="17" applyFont="1" applyBorder="1" applyAlignment="1">
      <alignment horizontal="center" vertical="center"/>
    </xf>
    <xf numFmtId="0" fontId="16" fillId="0" borderId="1" xfId="0" applyFont="1" applyBorder="1" applyAlignment="1">
      <alignment vertical="center" wrapText="1"/>
    </xf>
    <xf numFmtId="43" fontId="16" fillId="0" borderId="1" xfId="17" applyFont="1" applyBorder="1" applyAlignment="1">
      <alignment vertical="center"/>
    </xf>
    <xf numFmtId="0" fontId="16" fillId="0" borderId="1" xfId="0" applyFont="1" applyBorder="1" applyAlignment="1">
      <alignment horizontal="left" vertical="center"/>
    </xf>
    <xf numFmtId="0" fontId="16" fillId="2" borderId="27" xfId="14" applyFont="1" applyFill="1" applyBorder="1" applyAlignment="1">
      <alignment horizontal="left" vertical="center" wrapText="1"/>
    </xf>
    <xf numFmtId="0" fontId="16" fillId="2" borderId="1" xfId="16" applyFont="1" applyFill="1" applyBorder="1" applyAlignment="1">
      <alignment horizontal="left" vertical="center" wrapText="1"/>
    </xf>
    <xf numFmtId="43" fontId="16" fillId="0" borderId="27" xfId="17" applyFont="1" applyBorder="1" applyAlignment="1">
      <alignment horizontal="center" vertical="center"/>
    </xf>
    <xf numFmtId="0" fontId="16" fillId="2" borderId="5" xfId="14" applyFont="1" applyFill="1" applyBorder="1" applyAlignment="1">
      <alignment horizontal="left" vertical="center" wrapText="1"/>
    </xf>
    <xf numFmtId="43" fontId="16" fillId="0" borderId="5" xfId="17" applyFont="1" applyBorder="1" applyAlignment="1">
      <alignment vertical="center"/>
    </xf>
    <xf numFmtId="0" fontId="16" fillId="2" borderId="5" xfId="0" applyFont="1" applyFill="1" applyBorder="1" applyAlignment="1">
      <alignment horizontal="left" vertical="center" wrapText="1"/>
    </xf>
    <xf numFmtId="0" fontId="16" fillId="0" borderId="14" xfId="0" applyFont="1" applyBorder="1" applyAlignment="1">
      <alignment horizontal="center" vertical="center"/>
    </xf>
    <xf numFmtId="2" fontId="30" fillId="2" borderId="1" xfId="14" applyNumberFormat="1" applyFont="1" applyFill="1" applyBorder="1" applyAlignment="1">
      <alignment horizontal="center" vertical="center" wrapText="1"/>
    </xf>
    <xf numFmtId="0" fontId="19" fillId="2" borderId="0" xfId="0" applyNumberFormat="1" applyFont="1" applyFill="1" applyBorder="1" applyAlignment="1">
      <alignment horizontal="center" vertical="center" wrapText="1"/>
    </xf>
    <xf numFmtId="2" fontId="19" fillId="0" borderId="0" xfId="0" applyNumberFormat="1" applyFont="1" applyAlignment="1">
      <alignment horizontal="center" vertical="center"/>
    </xf>
    <xf numFmtId="0" fontId="16" fillId="0" borderId="0" xfId="0" applyFont="1" applyBorder="1" applyAlignment="1">
      <alignment horizontal="center"/>
    </xf>
    <xf numFmtId="2" fontId="19" fillId="0" borderId="0" xfId="0" applyNumberFormat="1" applyFont="1" applyBorder="1" applyAlignment="1">
      <alignment horizontal="center"/>
    </xf>
    <xf numFmtId="0" fontId="10" fillId="0" borderId="14" xfId="0" applyFont="1" applyBorder="1" applyAlignment="1">
      <alignment horizontal="center" vertical="center"/>
    </xf>
    <xf numFmtId="2" fontId="10" fillId="0" borderId="30" xfId="0" applyNumberFormat="1" applyFont="1" applyBorder="1" applyAlignment="1">
      <alignment horizontal="center" vertical="center"/>
    </xf>
    <xf numFmtId="2" fontId="10" fillId="0" borderId="14" xfId="0" applyNumberFormat="1" applyFont="1" applyBorder="1" applyAlignment="1">
      <alignment horizontal="center" vertical="center"/>
    </xf>
    <xf numFmtId="2" fontId="28" fillId="0" borderId="26" xfId="0" applyNumberFormat="1" applyFont="1" applyBorder="1" applyAlignment="1">
      <alignment horizontal="center" vertical="center"/>
    </xf>
    <xf numFmtId="0" fontId="10" fillId="0" borderId="1" xfId="0" applyFont="1" applyBorder="1" applyAlignment="1">
      <alignment horizontal="center" vertical="center"/>
    </xf>
    <xf numFmtId="2" fontId="10" fillId="0" borderId="27" xfId="0" applyNumberFormat="1" applyFont="1" applyBorder="1" applyAlignment="1">
      <alignment horizontal="center" vertical="center"/>
    </xf>
    <xf numFmtId="2" fontId="10" fillId="2" borderId="1" xfId="0" applyNumberFormat="1" applyFont="1" applyFill="1" applyBorder="1" applyAlignment="1">
      <alignment horizontal="center" vertical="center"/>
    </xf>
    <xf numFmtId="2" fontId="10" fillId="0" borderId="1" xfId="0" applyNumberFormat="1" applyFont="1" applyBorder="1" applyAlignment="1">
      <alignment horizontal="center" vertical="center"/>
    </xf>
    <xf numFmtId="2" fontId="28" fillId="0" borderId="3" xfId="0" applyNumberFormat="1" applyFont="1" applyBorder="1" applyAlignment="1">
      <alignment horizontal="center" vertical="center"/>
    </xf>
    <xf numFmtId="0" fontId="10" fillId="0" borderId="8" xfId="0" applyFont="1" applyBorder="1" applyAlignment="1">
      <alignment horizontal="center" vertical="center"/>
    </xf>
    <xf numFmtId="2" fontId="10" fillId="0" borderId="29" xfId="0" applyNumberFormat="1" applyFont="1" applyBorder="1" applyAlignment="1">
      <alignment horizontal="center" vertical="center"/>
    </xf>
    <xf numFmtId="2" fontId="10" fillId="0" borderId="5" xfId="0" applyNumberFormat="1" applyFont="1" applyBorder="1" applyAlignment="1">
      <alignment horizontal="center" vertical="center"/>
    </xf>
    <xf numFmtId="2" fontId="28" fillId="0" borderId="19" xfId="0" applyNumberFormat="1" applyFont="1" applyBorder="1" applyAlignment="1">
      <alignment horizontal="center" vertical="center"/>
    </xf>
    <xf numFmtId="0" fontId="28" fillId="0" borderId="7" xfId="0" applyFont="1" applyBorder="1" applyAlignment="1">
      <alignment horizontal="center" vertical="center"/>
    </xf>
    <xf numFmtId="0" fontId="10" fillId="0" borderId="17" xfId="0" applyFont="1" applyBorder="1" applyAlignment="1">
      <alignment horizontal="center" vertical="center"/>
    </xf>
    <xf numFmtId="2" fontId="10" fillId="0" borderId="16" xfId="0" applyNumberFormat="1" applyFont="1" applyBorder="1" applyAlignment="1">
      <alignment horizontal="center" vertical="center"/>
    </xf>
    <xf numFmtId="0" fontId="10" fillId="0" borderId="23" xfId="0" applyFont="1" applyBorder="1" applyAlignment="1">
      <alignment vertical="center"/>
    </xf>
    <xf numFmtId="2" fontId="28" fillId="0" borderId="31" xfId="0" applyNumberFormat="1" applyFont="1" applyBorder="1" applyAlignment="1">
      <alignment horizontal="center" vertical="center"/>
    </xf>
    <xf numFmtId="2" fontId="28" fillId="0" borderId="7" xfId="0" applyNumberFormat="1" applyFont="1" applyBorder="1" applyAlignment="1">
      <alignment horizontal="center" vertical="center"/>
    </xf>
    <xf numFmtId="2" fontId="28" fillId="0" borderId="20" xfId="0" applyNumberFormat="1" applyFont="1" applyBorder="1" applyAlignment="1">
      <alignment horizontal="center" vertical="center"/>
    </xf>
    <xf numFmtId="0" fontId="0" fillId="0" borderId="1" xfId="0" applyBorder="1" applyAlignment="1">
      <alignment vertical="center"/>
    </xf>
    <xf numFmtId="0" fontId="16" fillId="0" borderId="32" xfId="0" applyFont="1" applyBorder="1" applyAlignment="1">
      <alignment horizontal="center" vertical="center"/>
    </xf>
    <xf numFmtId="0" fontId="16" fillId="0" borderId="32" xfId="0" applyFont="1" applyFill="1" applyBorder="1" applyAlignment="1">
      <alignment horizontal="center" vertical="center"/>
    </xf>
    <xf numFmtId="0" fontId="16" fillId="0" borderId="36" xfId="0" applyFont="1" applyFill="1" applyBorder="1" applyAlignment="1">
      <alignment horizontal="center" vertical="center"/>
    </xf>
    <xf numFmtId="0" fontId="16" fillId="0" borderId="35" xfId="0" applyFont="1" applyFill="1" applyBorder="1" applyAlignment="1">
      <alignment horizontal="center" vertical="center"/>
    </xf>
    <xf numFmtId="2" fontId="19" fillId="0" borderId="1" xfId="0" applyNumberFormat="1" applyFont="1" applyBorder="1" applyAlignment="1">
      <alignment horizontal="center" vertical="center"/>
    </xf>
    <xf numFmtId="0" fontId="25" fillId="0" borderId="1" xfId="0" applyFont="1" applyBorder="1" applyAlignment="1">
      <alignment horizontal="left" vertical="center" wrapText="1"/>
    </xf>
    <xf numFmtId="0" fontId="25" fillId="2" borderId="1" xfId="14" applyFont="1" applyFill="1" applyBorder="1" applyAlignment="1">
      <alignment horizontal="left" vertical="center" wrapText="1"/>
    </xf>
    <xf numFmtId="0" fontId="25"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2" fontId="16" fillId="0" borderId="32" xfId="0" applyNumberFormat="1" applyFont="1" applyFill="1" applyBorder="1" applyAlignment="1">
      <alignment horizontal="center" vertical="center"/>
    </xf>
    <xf numFmtId="0" fontId="0" fillId="0" borderId="33" xfId="0" applyBorder="1" applyAlignment="1">
      <alignment vertical="center"/>
    </xf>
    <xf numFmtId="0" fontId="31" fillId="0" borderId="33" xfId="0" applyFont="1" applyFill="1" applyBorder="1" applyAlignment="1">
      <alignment horizontal="left" vertical="center"/>
    </xf>
    <xf numFmtId="0" fontId="25" fillId="2" borderId="33" xfId="0" applyFont="1" applyFill="1" applyBorder="1" applyAlignment="1">
      <alignment horizontal="left" vertical="center"/>
    </xf>
    <xf numFmtId="0" fontId="31" fillId="0" borderId="33" xfId="14" applyFont="1" applyFill="1" applyBorder="1" applyAlignment="1">
      <alignment horizontal="left" vertical="center" wrapText="1"/>
    </xf>
    <xf numFmtId="0" fontId="25" fillId="2" borderId="33" xfId="14" applyFont="1" applyFill="1" applyBorder="1" applyAlignment="1">
      <alignment horizontal="left" vertical="center" wrapText="1"/>
    </xf>
    <xf numFmtId="0" fontId="25" fillId="0" borderId="33" xfId="14" applyFont="1" applyFill="1" applyBorder="1" applyAlignment="1">
      <alignment horizontal="left" vertical="center" wrapText="1"/>
    </xf>
    <xf numFmtId="0" fontId="31" fillId="2" borderId="33" xfId="0" applyFont="1" applyFill="1" applyBorder="1" applyAlignment="1">
      <alignment horizontal="left" vertical="center"/>
    </xf>
    <xf numFmtId="0" fontId="31" fillId="2" borderId="33" xfId="14" applyFont="1" applyFill="1" applyBorder="1" applyAlignment="1">
      <alignment horizontal="left" vertical="center" wrapText="1"/>
    </xf>
    <xf numFmtId="0" fontId="0" fillId="0" borderId="33" xfId="0" applyBorder="1" applyAlignment="1">
      <alignment horizontal="left" vertical="center"/>
    </xf>
    <xf numFmtId="0" fontId="32" fillId="0" borderId="33" xfId="0" applyFont="1" applyBorder="1" applyAlignment="1">
      <alignment horizontal="left" vertical="center"/>
    </xf>
    <xf numFmtId="0" fontId="25" fillId="0" borderId="33" xfId="0" applyFont="1" applyBorder="1" applyAlignment="1">
      <alignment vertical="center"/>
    </xf>
    <xf numFmtId="0" fontId="25" fillId="0" borderId="33" xfId="0" applyFont="1" applyBorder="1" applyAlignment="1">
      <alignment horizontal="left" vertical="center"/>
    </xf>
    <xf numFmtId="0" fontId="25" fillId="0" borderId="33" xfId="0" applyFont="1" applyFill="1" applyBorder="1" applyAlignment="1">
      <alignment horizontal="left" vertical="center"/>
    </xf>
    <xf numFmtId="0" fontId="25" fillId="0" borderId="33" xfId="0" applyFont="1" applyBorder="1" applyAlignment="1">
      <alignment horizontal="left" vertical="center" wrapText="1"/>
    </xf>
    <xf numFmtId="0" fontId="25" fillId="2" borderId="27" xfId="0" applyFont="1" applyFill="1" applyBorder="1" applyAlignment="1">
      <alignment horizontal="left" vertical="center" wrapText="1"/>
    </xf>
    <xf numFmtId="43" fontId="0" fillId="0" borderId="1" xfId="17" applyFont="1" applyBorder="1" applyAlignment="1">
      <alignment vertical="center"/>
    </xf>
    <xf numFmtId="0" fontId="25" fillId="2" borderId="27" xfId="14" applyFont="1" applyFill="1" applyBorder="1" applyAlignment="1">
      <alignment horizontal="left" vertical="center" wrapText="1"/>
    </xf>
    <xf numFmtId="0" fontId="25" fillId="2" borderId="1" xfId="0" applyFont="1" applyFill="1" applyBorder="1" applyAlignment="1">
      <alignment horizontal="left" vertical="center" wrapText="1"/>
    </xf>
    <xf numFmtId="0" fontId="35" fillId="2" borderId="1" xfId="0" applyFont="1" applyFill="1" applyBorder="1" applyAlignment="1"/>
    <xf numFmtId="0" fontId="35" fillId="2" borderId="1" xfId="0" applyFont="1" applyFill="1" applyBorder="1" applyAlignment="1">
      <alignment wrapText="1"/>
    </xf>
    <xf numFmtId="0" fontId="36" fillId="0" borderId="1" xfId="0" applyFont="1" applyBorder="1" applyAlignment="1">
      <alignment vertical="center" wrapText="1"/>
    </xf>
    <xf numFmtId="0" fontId="37" fillId="0" borderId="0" xfId="0" applyFont="1" applyBorder="1" applyAlignment="1">
      <alignment horizontal="center"/>
    </xf>
    <xf numFmtId="0" fontId="37" fillId="0" borderId="5" xfId="0" applyFont="1" applyBorder="1" applyAlignment="1">
      <alignment horizontal="center"/>
    </xf>
    <xf numFmtId="0" fontId="5" fillId="0" borderId="3" xfId="0" applyFont="1" applyBorder="1" applyAlignment="1">
      <alignment horizontal="center" vertical="center"/>
    </xf>
    <xf numFmtId="49" fontId="38" fillId="0" borderId="1" xfId="0" applyNumberFormat="1" applyFont="1" applyBorder="1" applyAlignment="1">
      <alignment horizontal="center" vertical="center" wrapText="1"/>
    </xf>
    <xf numFmtId="0" fontId="35" fillId="2" borderId="0" xfId="0" applyFont="1" applyFill="1" applyBorder="1" applyAlignment="1"/>
    <xf numFmtId="0" fontId="36" fillId="0" borderId="0" xfId="0" applyFont="1" applyBorder="1" applyAlignment="1">
      <alignment vertical="center" wrapText="1"/>
    </xf>
    <xf numFmtId="43" fontId="0" fillId="0" borderId="0" xfId="17" applyFont="1" applyBorder="1" applyAlignment="1">
      <alignment vertical="center"/>
    </xf>
    <xf numFmtId="49" fontId="38" fillId="0" borderId="0" xfId="0" applyNumberFormat="1" applyFont="1" applyBorder="1" applyAlignment="1">
      <alignment horizontal="center" vertical="center" wrapText="1"/>
    </xf>
    <xf numFmtId="0" fontId="17" fillId="2" borderId="0" xfId="14" applyFont="1" applyFill="1" applyBorder="1" applyAlignment="1">
      <alignment horizontal="center" vertical="center" wrapText="1"/>
    </xf>
    <xf numFmtId="2" fontId="5" fillId="0" borderId="0" xfId="0" applyNumberFormat="1" applyFont="1" applyBorder="1" applyAlignment="1">
      <alignment horizontal="center" vertical="center"/>
    </xf>
    <xf numFmtId="0" fontId="5" fillId="3" borderId="14" xfId="0" applyFont="1" applyFill="1" applyBorder="1" applyAlignment="1">
      <alignment horizontal="center" vertical="center" wrapText="1"/>
    </xf>
    <xf numFmtId="0" fontId="5" fillId="0" borderId="14" xfId="14" applyFont="1" applyFill="1" applyBorder="1" applyAlignment="1">
      <alignment horizontal="left" vertical="center" wrapText="1"/>
    </xf>
    <xf numFmtId="0" fontId="5" fillId="2" borderId="14" xfId="14" applyFont="1" applyFill="1" applyBorder="1" applyAlignment="1">
      <alignment horizontal="center" vertical="center" wrapText="1"/>
    </xf>
    <xf numFmtId="0" fontId="5" fillId="2" borderId="14" xfId="14" applyFont="1" applyFill="1" applyBorder="1" applyAlignment="1">
      <alignment horizontal="left" vertical="center" wrapText="1"/>
    </xf>
    <xf numFmtId="3" fontId="5" fillId="2" borderId="14" xfId="17" applyNumberFormat="1" applyFont="1" applyFill="1" applyBorder="1" applyAlignment="1">
      <alignment horizontal="center" vertical="center"/>
    </xf>
    <xf numFmtId="0" fontId="10" fillId="2" borderId="14" xfId="14" applyFont="1" applyFill="1" applyBorder="1" applyAlignment="1">
      <alignment horizontal="center" vertical="center" wrapText="1"/>
    </xf>
    <xf numFmtId="0" fontId="5" fillId="2" borderId="14" xfId="0" applyFont="1" applyFill="1" applyBorder="1" applyAlignment="1">
      <alignment horizontal="center" vertical="center"/>
    </xf>
    <xf numFmtId="14" fontId="5" fillId="2" borderId="14" xfId="0" applyNumberFormat="1" applyFont="1" applyFill="1" applyBorder="1" applyAlignment="1">
      <alignment horizontal="center" vertical="center"/>
    </xf>
    <xf numFmtId="0" fontId="16" fillId="2" borderId="14" xfId="14" applyFont="1" applyFill="1" applyBorder="1" applyAlignment="1">
      <alignment horizontal="left" vertical="center" wrapText="1"/>
    </xf>
    <xf numFmtId="0" fontId="7" fillId="3" borderId="37" xfId="0" applyFont="1" applyFill="1" applyBorder="1" applyAlignment="1">
      <alignment horizontal="center" vertical="center" wrapText="1"/>
    </xf>
    <xf numFmtId="0" fontId="7" fillId="0" borderId="33"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0" xfId="14" applyFont="1" applyFill="1" applyBorder="1" applyAlignment="1">
      <alignment horizontal="left" vertical="center" wrapText="1"/>
    </xf>
    <xf numFmtId="0" fontId="5" fillId="0" borderId="0" xfId="14" applyFont="1" applyFill="1" applyBorder="1" applyAlignment="1">
      <alignment horizontal="center" vertical="center" wrapText="1"/>
    </xf>
    <xf numFmtId="3" fontId="5" fillId="0" borderId="0" xfId="17" applyNumberFormat="1" applyFont="1" applyFill="1" applyBorder="1" applyAlignment="1">
      <alignment horizontal="center" vertical="center"/>
    </xf>
    <xf numFmtId="0" fontId="10" fillId="0" borderId="0" xfId="14" applyFont="1" applyFill="1" applyBorder="1" applyAlignment="1">
      <alignment horizontal="center" vertical="center" wrapText="1"/>
    </xf>
    <xf numFmtId="14" fontId="5" fillId="0" borderId="0" xfId="0" applyNumberFormat="1" applyFont="1" applyFill="1" applyBorder="1" applyAlignment="1">
      <alignment horizontal="center" vertical="center"/>
    </xf>
    <xf numFmtId="17" fontId="5" fillId="0" borderId="0" xfId="14" applyNumberFormat="1" applyFont="1" applyFill="1" applyBorder="1" applyAlignment="1">
      <alignment horizontal="center" vertical="center" wrapText="1"/>
    </xf>
    <xf numFmtId="0" fontId="6" fillId="0" borderId="0" xfId="14" applyFont="1" applyFill="1" applyBorder="1" applyAlignment="1">
      <alignment horizontal="center" vertical="center" wrapText="1"/>
    </xf>
    <xf numFmtId="0" fontId="6" fillId="0" borderId="0" xfId="14" applyFont="1" applyFill="1" applyBorder="1" applyAlignment="1">
      <alignment horizontal="left" vertical="center" wrapText="1"/>
    </xf>
    <xf numFmtId="49" fontId="10" fillId="0" borderId="0" xfId="0" applyNumberFormat="1" applyFont="1" applyFill="1" applyBorder="1" applyAlignment="1">
      <alignment horizontal="center" vertical="center" wrapText="1"/>
    </xf>
    <xf numFmtId="0" fontId="19" fillId="0" borderId="0" xfId="0" applyFont="1" applyFill="1" applyBorder="1" applyAlignment="1">
      <alignment vertical="center"/>
    </xf>
    <xf numFmtId="0" fontId="5" fillId="0" borderId="0" xfId="0" applyFont="1" applyFill="1" applyBorder="1"/>
    <xf numFmtId="0" fontId="9" fillId="0" borderId="0" xfId="14" applyFont="1" applyFill="1" applyBorder="1" applyAlignment="1">
      <alignment horizontal="center" vertical="center" wrapText="1"/>
    </xf>
    <xf numFmtId="0" fontId="17" fillId="0" borderId="0" xfId="14" applyFont="1" applyFill="1" applyBorder="1" applyAlignment="1">
      <alignment horizontal="center" vertical="center" wrapText="1"/>
    </xf>
    <xf numFmtId="0" fontId="7" fillId="0" borderId="0" xfId="0" applyFont="1" applyFill="1" applyBorder="1" applyAlignment="1">
      <alignment vertical="center"/>
    </xf>
    <xf numFmtId="3" fontId="16" fillId="0" borderId="0" xfId="17" applyNumberFormat="1" applyFont="1" applyFill="1" applyBorder="1" applyAlignment="1">
      <alignment horizontal="center" vertical="center"/>
    </xf>
    <xf numFmtId="0" fontId="26" fillId="0" borderId="0" xfId="0" applyFont="1" applyFill="1" applyBorder="1"/>
    <xf numFmtId="0" fontId="5" fillId="0" borderId="0" xfId="0" applyFont="1" applyFill="1" applyBorder="1" applyAlignment="1">
      <alignment vertical="center"/>
    </xf>
    <xf numFmtId="3" fontId="7" fillId="0" borderId="0" xfId="0" applyNumberFormat="1" applyFont="1" applyFill="1" applyBorder="1" applyAlignment="1">
      <alignment horizontal="center" vertical="center"/>
    </xf>
    <xf numFmtId="0" fontId="27" fillId="0" borderId="0" xfId="0" applyFont="1" applyFill="1" applyBorder="1"/>
    <xf numFmtId="0" fontId="18" fillId="0" borderId="0" xfId="14" applyFont="1" applyFill="1" applyBorder="1" applyAlignment="1">
      <alignment horizontal="left" vertical="center" wrapText="1"/>
    </xf>
    <xf numFmtId="0" fontId="5" fillId="0" borderId="0" xfId="0" applyFont="1" applyFill="1" applyBorder="1" applyAlignment="1">
      <alignment horizontal="left" vertical="center"/>
    </xf>
    <xf numFmtId="0" fontId="16" fillId="0" borderId="0" xfId="0" applyFont="1" applyFill="1" applyBorder="1" applyAlignment="1">
      <alignment horizontal="center"/>
    </xf>
    <xf numFmtId="0" fontId="7" fillId="3" borderId="1"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3" borderId="25" xfId="0" applyFont="1" applyFill="1" applyBorder="1" applyAlignment="1">
      <alignment horizontal="center" vertical="center" wrapText="1"/>
    </xf>
    <xf numFmtId="0" fontId="18" fillId="3" borderId="2"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2" xfId="0" applyFont="1" applyFill="1" applyBorder="1" applyAlignment="1">
      <alignment horizontal="center" vertical="center"/>
    </xf>
    <xf numFmtId="0" fontId="13" fillId="0" borderId="0" xfId="1" applyFont="1" applyAlignment="1">
      <alignment horizontal="center"/>
    </xf>
    <xf numFmtId="0" fontId="16" fillId="0" borderId="0" xfId="0" applyFont="1" applyFill="1" applyBorder="1" applyAlignment="1">
      <alignment horizontal="center"/>
    </xf>
    <xf numFmtId="0" fontId="11" fillId="0" borderId="0" xfId="0" applyFont="1" applyAlignment="1">
      <alignment horizontal="center" vertical="center"/>
    </xf>
    <xf numFmtId="0" fontId="12" fillId="0" borderId="0" xfId="1" applyFont="1" applyAlignment="1">
      <alignment horizontal="center"/>
    </xf>
    <xf numFmtId="0" fontId="8" fillId="0" borderId="13"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15" fillId="0" borderId="0" xfId="0" applyFont="1" applyFill="1" applyBorder="1" applyAlignment="1">
      <alignment horizontal="center" vertical="center"/>
    </xf>
    <xf numFmtId="0" fontId="16" fillId="0" borderId="0" xfId="0" applyFont="1" applyAlignment="1">
      <alignment horizontal="center"/>
    </xf>
    <xf numFmtId="0" fontId="20" fillId="0" borderId="0" xfId="0" applyFont="1" applyBorder="1" applyAlignment="1">
      <alignment horizontal="center" vertical="center"/>
    </xf>
    <xf numFmtId="0" fontId="20" fillId="0" borderId="0" xfId="0" applyFont="1" applyAlignment="1">
      <alignment horizontal="center"/>
    </xf>
    <xf numFmtId="0" fontId="21" fillId="0" borderId="0" xfId="0" applyFont="1" applyAlignment="1">
      <alignment horizontal="center"/>
    </xf>
    <xf numFmtId="0" fontId="22" fillId="0" borderId="0" xfId="0" applyFont="1" applyAlignment="1">
      <alignment horizontal="center"/>
    </xf>
    <xf numFmtId="0" fontId="29" fillId="0" borderId="15" xfId="0" applyFont="1" applyBorder="1" applyAlignment="1">
      <alignment horizontal="center"/>
    </xf>
    <xf numFmtId="0" fontId="29" fillId="0" borderId="17" xfId="0" applyFont="1" applyBorder="1" applyAlignment="1">
      <alignment horizontal="center"/>
    </xf>
    <xf numFmtId="0" fontId="29" fillId="0" borderId="16" xfId="0" applyFont="1" applyBorder="1" applyAlignment="1">
      <alignment horizontal="center"/>
    </xf>
    <xf numFmtId="0" fontId="28" fillId="0" borderId="28" xfId="0" applyFont="1" applyBorder="1" applyAlignment="1">
      <alignment horizontal="center"/>
    </xf>
    <xf numFmtId="0" fontId="28" fillId="0" borderId="12" xfId="0" applyFont="1" applyBorder="1" applyAlignment="1">
      <alignment horizontal="center"/>
    </xf>
    <xf numFmtId="0" fontId="28" fillId="0" borderId="18" xfId="0" applyFont="1" applyBorder="1" applyAlignment="1">
      <alignment horizontal="center" vertical="center" wrapText="1"/>
    </xf>
    <xf numFmtId="0" fontId="28" fillId="0" borderId="19" xfId="0" applyFont="1" applyBorder="1" applyAlignment="1">
      <alignment horizontal="center" vertical="center" wrapText="1"/>
    </xf>
    <xf numFmtId="0" fontId="28" fillId="0" borderId="11" xfId="0" applyFont="1" applyBorder="1" applyAlignment="1">
      <alignment horizontal="center" vertical="center"/>
    </xf>
    <xf numFmtId="0" fontId="28" fillId="0" borderId="4" xfId="0" applyFont="1" applyBorder="1" applyAlignment="1">
      <alignment horizontal="center" vertical="center"/>
    </xf>
    <xf numFmtId="0" fontId="28" fillId="0" borderId="12" xfId="0" applyFont="1" applyBorder="1" applyAlignment="1">
      <alignment vertical="center"/>
    </xf>
    <xf numFmtId="0" fontId="28" fillId="0" borderId="5" xfId="0" applyFont="1" applyBorder="1" applyAlignment="1">
      <alignment vertical="center"/>
    </xf>
  </cellXfs>
  <cellStyles count="23">
    <cellStyle name="Millares" xfId="17" builtinId="3"/>
    <cellStyle name="Millares 2" xfId="3" xr:uid="{00000000-0005-0000-0000-000001000000}"/>
    <cellStyle name="Millares 2 2" xfId="13" xr:uid="{00000000-0005-0000-0000-000002000000}"/>
    <cellStyle name="Millares 2 2 2" xfId="21" xr:uid="{00000000-0005-0000-0000-000003000000}"/>
    <cellStyle name="Millares 2 3" xfId="19" xr:uid="{00000000-0005-0000-0000-000004000000}"/>
    <cellStyle name="Millares 3" xfId="2" xr:uid="{00000000-0005-0000-0000-000005000000}"/>
    <cellStyle name="Millares 3 2" xfId="15" xr:uid="{00000000-0005-0000-0000-000006000000}"/>
    <cellStyle name="Millares 3 2 2" xfId="22" xr:uid="{00000000-0005-0000-0000-000007000000}"/>
    <cellStyle name="Millares 3 3" xfId="18" xr:uid="{00000000-0005-0000-0000-000008000000}"/>
    <cellStyle name="Millares 4" xfId="12" xr:uid="{00000000-0005-0000-0000-000009000000}"/>
    <cellStyle name="Millares 4 2" xfId="20" xr:uid="{00000000-0005-0000-0000-00000A000000}"/>
    <cellStyle name="Normal" xfId="0" builtinId="0"/>
    <cellStyle name="Normal 2" xfId="1" xr:uid="{00000000-0005-0000-0000-00000C000000}"/>
    <cellStyle name="Normal 2 2" xfId="4" xr:uid="{00000000-0005-0000-0000-00000D000000}"/>
    <cellStyle name="Normal 3" xfId="11" xr:uid="{00000000-0005-0000-0000-00000E000000}"/>
    <cellStyle name="Normal 3 2" xfId="5" xr:uid="{00000000-0005-0000-0000-00000F000000}"/>
    <cellStyle name="Normal 3 3" xfId="16" xr:uid="{00000000-0005-0000-0000-000010000000}"/>
    <cellStyle name="Normal 4 2" xfId="6" xr:uid="{00000000-0005-0000-0000-000011000000}"/>
    <cellStyle name="Normal 4 2 2" xfId="14" xr:uid="{00000000-0005-0000-0000-000012000000}"/>
    <cellStyle name="Normal 6 2" xfId="7" xr:uid="{00000000-0005-0000-0000-000013000000}"/>
    <cellStyle name="Normal 7 2" xfId="8" xr:uid="{00000000-0005-0000-0000-000014000000}"/>
    <cellStyle name="Normal 8 2" xfId="9" xr:uid="{00000000-0005-0000-0000-000015000000}"/>
    <cellStyle name="Normal 9" xfId="10" xr:uid="{00000000-0005-0000-0000-000016000000}"/>
  </cellStyles>
  <dxfs count="9">
    <dxf>
      <fill>
        <patternFill>
          <bgColor rgb="FFFF0000"/>
        </patternFill>
      </fill>
    </dxf>
    <dxf>
      <fill>
        <patternFill>
          <bgColor rgb="FFFF0000"/>
        </patternFill>
      </fill>
    </dxf>
    <dxf>
      <font>
        <strike/>
      </font>
      <fill>
        <patternFill>
          <bgColor rgb="FF00B050"/>
        </patternFill>
      </fill>
    </dxf>
    <dxf>
      <font>
        <strike/>
      </font>
      <fill>
        <patternFill>
          <bgColor rgb="FF00B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3</xdr:col>
      <xdr:colOff>1471477</xdr:colOff>
      <xdr:row>0</xdr:row>
      <xdr:rowOff>0</xdr:rowOff>
    </xdr:from>
    <xdr:to>
      <xdr:col>5</xdr:col>
      <xdr:colOff>527490</xdr:colOff>
      <xdr:row>3</xdr:row>
      <xdr:rowOff>61403</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64821" y="0"/>
          <a:ext cx="1361064" cy="1180591"/>
        </a:xfrm>
        <a:prstGeom prst="rect">
          <a:avLst/>
        </a:prstGeom>
      </xdr:spPr>
    </xdr:pic>
    <xdr:clientData/>
  </xdr:twoCellAnchor>
  <xdr:twoCellAnchor editAs="oneCell">
    <xdr:from>
      <xdr:col>12</xdr:col>
      <xdr:colOff>480352</xdr:colOff>
      <xdr:row>0</xdr:row>
      <xdr:rowOff>0</xdr:rowOff>
    </xdr:from>
    <xdr:to>
      <xdr:col>14</xdr:col>
      <xdr:colOff>1339653</xdr:colOff>
      <xdr:row>3</xdr:row>
      <xdr:rowOff>125261</xdr:rowOff>
    </xdr:to>
    <xdr:pic>
      <xdr:nvPicPr>
        <xdr:cNvPr id="4" name="image6.pn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rcRect l="24889" t="72533" r="24834" b="7516"/>
        <a:stretch>
          <a:fillRect/>
        </a:stretch>
      </xdr:blipFill>
      <xdr:spPr>
        <a:xfrm>
          <a:off x="13937816" y="0"/>
          <a:ext cx="2624150" cy="1254654"/>
        </a:xfrm>
        <a:prstGeom prst="rect">
          <a:avLst/>
        </a:prstGeom>
        <a:ln w="12700">
          <a:miter lim="400000"/>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990600</xdr:colOff>
      <xdr:row>0</xdr:row>
      <xdr:rowOff>76200</xdr:rowOff>
    </xdr:from>
    <xdr:to>
      <xdr:col>3</xdr:col>
      <xdr:colOff>990600</xdr:colOff>
      <xdr:row>1</xdr:row>
      <xdr:rowOff>43996</xdr:rowOff>
    </xdr:to>
    <xdr:pic>
      <xdr:nvPicPr>
        <xdr:cNvPr id="5" name="1 Imagen">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24200" y="76200"/>
          <a:ext cx="0" cy="12144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1334293</xdr:colOff>
      <xdr:row>0</xdr:row>
      <xdr:rowOff>0</xdr:rowOff>
    </xdr:from>
    <xdr:to>
      <xdr:col>3</xdr:col>
      <xdr:colOff>502908</xdr:colOff>
      <xdr:row>0</xdr:row>
      <xdr:rowOff>163966</xdr:rowOff>
    </xdr:to>
    <xdr:pic>
      <xdr:nvPicPr>
        <xdr:cNvPr id="7" name="3 Imagen">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88543" y="0"/>
          <a:ext cx="962491" cy="1222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555625</xdr:colOff>
      <xdr:row>0</xdr:row>
      <xdr:rowOff>0</xdr:rowOff>
    </xdr:from>
    <xdr:to>
      <xdr:col>12</xdr:col>
      <xdr:colOff>973150</xdr:colOff>
      <xdr:row>0</xdr:row>
      <xdr:rowOff>158145</xdr:rowOff>
    </xdr:to>
    <xdr:pic>
      <xdr:nvPicPr>
        <xdr:cNvPr id="6" name="image6.p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a:srcRect l="24889" t="72533" r="24834" b="7516"/>
        <a:stretch>
          <a:fillRect/>
        </a:stretch>
      </xdr:blipFill>
      <xdr:spPr>
        <a:xfrm>
          <a:off x="14239875" y="0"/>
          <a:ext cx="2624150" cy="1254654"/>
        </a:xfrm>
        <a:prstGeom prst="rect">
          <a:avLst/>
        </a:prstGeom>
        <a:ln w="12700">
          <a:miter lim="400000"/>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159"/>
  <sheetViews>
    <sheetView showGridLines="0" tabSelected="1" topLeftCell="A8" zoomScale="90" zoomScaleNormal="90" workbookViewId="0">
      <selection activeCell="F6" sqref="F6"/>
    </sheetView>
  </sheetViews>
  <sheetFormatPr baseColWidth="10" defaultColWidth="11.42578125" defaultRowHeight="15.75" x14ac:dyDescent="0.25"/>
  <cols>
    <col min="1" max="1" width="6.140625" style="3" customWidth="1"/>
    <col min="2" max="2" width="35.28515625" style="11" bestFit="1" customWidth="1"/>
    <col min="3" max="3" width="25.140625" style="3" customWidth="1"/>
    <col min="4" max="4" width="17.28515625" style="10" customWidth="1"/>
    <col min="5" max="5" width="12.5703125" style="10" customWidth="1"/>
    <col min="6" max="6" width="35.140625" style="3" bestFit="1" customWidth="1"/>
    <col min="7" max="7" width="37.5703125" style="10" customWidth="1"/>
    <col min="8" max="8" width="31.42578125" style="10" hidden="1" customWidth="1"/>
    <col min="9" max="9" width="27.42578125" style="10" customWidth="1"/>
    <col min="10" max="10" width="19.7109375" style="3" customWidth="1"/>
    <col min="11" max="11" width="12.85546875" style="3" customWidth="1"/>
    <col min="12" max="12" width="14.5703125" style="3" customWidth="1"/>
    <col min="13" max="13" width="12.7109375" style="3" customWidth="1"/>
    <col min="14" max="14" width="13.7109375" style="3" customWidth="1"/>
    <col min="15" max="15" width="43.7109375" style="2" customWidth="1"/>
    <col min="16" max="16" width="15.42578125" style="2" customWidth="1"/>
    <col min="17" max="17" width="13" style="2" bestFit="1" customWidth="1"/>
    <col min="18" max="18" width="17.7109375" style="2" customWidth="1"/>
    <col min="19" max="19" width="20.42578125" style="3" customWidth="1"/>
    <col min="20" max="20" width="11.42578125" style="2" customWidth="1"/>
    <col min="21" max="16384" width="11.42578125" style="2"/>
  </cols>
  <sheetData>
    <row r="1" spans="1:19" ht="33" x14ac:dyDescent="0.45">
      <c r="A1" s="357" t="s">
        <v>0</v>
      </c>
      <c r="B1" s="357"/>
      <c r="C1" s="357"/>
      <c r="D1" s="357"/>
      <c r="E1" s="357"/>
      <c r="F1" s="357"/>
      <c r="G1" s="357"/>
      <c r="H1" s="357"/>
      <c r="I1" s="357"/>
      <c r="J1" s="357"/>
      <c r="K1" s="357"/>
      <c r="L1" s="357"/>
      <c r="M1" s="357"/>
      <c r="N1" s="357"/>
      <c r="O1" s="357"/>
      <c r="P1" s="357"/>
      <c r="Q1" s="357"/>
      <c r="R1" s="357"/>
    </row>
    <row r="2" spans="1:19" ht="22.5" x14ac:dyDescent="0.3">
      <c r="A2" s="360" t="s">
        <v>1</v>
      </c>
      <c r="B2" s="360"/>
      <c r="C2" s="360"/>
      <c r="D2" s="360"/>
      <c r="E2" s="360"/>
      <c r="F2" s="360"/>
      <c r="G2" s="360"/>
      <c r="H2" s="360"/>
      <c r="I2" s="360"/>
      <c r="J2" s="360"/>
      <c r="K2" s="360"/>
      <c r="L2" s="360"/>
      <c r="M2" s="360"/>
      <c r="N2" s="360"/>
      <c r="O2" s="360"/>
      <c r="P2" s="360"/>
      <c r="Q2" s="360"/>
      <c r="R2" s="360"/>
    </row>
    <row r="3" spans="1:19" ht="33" customHeight="1" x14ac:dyDescent="0.25">
      <c r="A3" s="359" t="s">
        <v>948</v>
      </c>
      <c r="B3" s="359"/>
      <c r="C3" s="359"/>
      <c r="D3" s="359"/>
      <c r="E3" s="359"/>
      <c r="F3" s="359"/>
      <c r="G3" s="359"/>
      <c r="H3" s="359"/>
      <c r="I3" s="359"/>
      <c r="J3" s="359"/>
      <c r="K3" s="359"/>
      <c r="L3" s="359"/>
      <c r="M3" s="359"/>
      <c r="N3" s="359"/>
      <c r="O3" s="359"/>
      <c r="P3" s="359"/>
      <c r="Q3" s="359"/>
      <c r="R3" s="359"/>
    </row>
    <row r="4" spans="1:19" ht="15" customHeight="1" x14ac:dyDescent="0.25"/>
    <row r="5" spans="1:19" s="1" customFormat="1" ht="51" customHeight="1" thickBot="1" x14ac:dyDescent="0.3">
      <c r="A5" s="361" t="s">
        <v>1029</v>
      </c>
      <c r="B5" s="361"/>
      <c r="C5" s="361"/>
      <c r="D5" s="361"/>
      <c r="E5" s="361"/>
      <c r="F5" s="361"/>
      <c r="G5" s="361"/>
      <c r="H5" s="361"/>
      <c r="I5" s="361"/>
      <c r="J5" s="361"/>
      <c r="K5" s="361"/>
      <c r="L5" s="361"/>
      <c r="M5" s="361"/>
      <c r="N5" s="361"/>
      <c r="O5" s="361"/>
      <c r="P5" s="361"/>
      <c r="Q5" s="361"/>
      <c r="R5" s="361"/>
      <c r="S5" s="361"/>
    </row>
    <row r="6" spans="1:19" s="9" customFormat="1" ht="72.599999999999994" customHeight="1" thickBot="1" x14ac:dyDescent="0.3">
      <c r="A6" s="167" t="s">
        <v>2</v>
      </c>
      <c r="B6" s="13" t="s">
        <v>3</v>
      </c>
      <c r="C6" s="13" t="s">
        <v>490</v>
      </c>
      <c r="D6" s="13" t="s">
        <v>4</v>
      </c>
      <c r="E6" s="13" t="s">
        <v>374</v>
      </c>
      <c r="F6" s="13" t="s">
        <v>5</v>
      </c>
      <c r="G6" s="13" t="s">
        <v>6</v>
      </c>
      <c r="H6" s="13" t="s">
        <v>853</v>
      </c>
      <c r="I6" s="13" t="s">
        <v>290</v>
      </c>
      <c r="J6" s="13" t="s">
        <v>283</v>
      </c>
      <c r="K6" s="13" t="s">
        <v>777</v>
      </c>
      <c r="L6" s="13" t="s">
        <v>778</v>
      </c>
      <c r="M6" s="13" t="s">
        <v>779</v>
      </c>
      <c r="N6" s="13" t="s">
        <v>376</v>
      </c>
      <c r="O6" s="12" t="s">
        <v>730</v>
      </c>
      <c r="P6" s="12" t="s">
        <v>933</v>
      </c>
      <c r="Q6" s="12" t="s">
        <v>722</v>
      </c>
      <c r="R6" s="12" t="s">
        <v>729</v>
      </c>
      <c r="S6" s="12" t="s">
        <v>776</v>
      </c>
    </row>
    <row r="7" spans="1:19" ht="93.75" customHeight="1" x14ac:dyDescent="0.25">
      <c r="A7" s="349">
        <v>1</v>
      </c>
      <c r="B7" s="28" t="s">
        <v>46</v>
      </c>
      <c r="C7" s="27" t="s">
        <v>384</v>
      </c>
      <c r="D7" s="28" t="s">
        <v>47</v>
      </c>
      <c r="E7" s="29">
        <v>197</v>
      </c>
      <c r="F7" s="27" t="s">
        <v>48</v>
      </c>
      <c r="G7" s="28" t="s">
        <v>49</v>
      </c>
      <c r="H7" s="28"/>
      <c r="I7" s="30" t="s">
        <v>301</v>
      </c>
      <c r="J7" s="31" t="s">
        <v>289</v>
      </c>
      <c r="K7" s="27">
        <v>0</v>
      </c>
      <c r="L7" s="29">
        <v>0</v>
      </c>
      <c r="M7" s="31">
        <v>1</v>
      </c>
      <c r="N7" s="170" t="s">
        <v>382</v>
      </c>
      <c r="O7" s="171" t="s">
        <v>1044</v>
      </c>
      <c r="P7" s="31">
        <v>1</v>
      </c>
      <c r="Q7" s="31">
        <v>2</v>
      </c>
      <c r="R7" s="31">
        <v>0</v>
      </c>
      <c r="S7" s="201">
        <f t="shared" ref="S7:S75" si="0">(K7+L7+M7)/3*100</f>
        <v>33.333333333333329</v>
      </c>
    </row>
    <row r="8" spans="1:19" ht="69.75" customHeight="1" x14ac:dyDescent="0.25">
      <c r="A8" s="350">
        <v>2</v>
      </c>
      <c r="B8" s="15" t="s">
        <v>50</v>
      </c>
      <c r="C8" s="14" t="s">
        <v>385</v>
      </c>
      <c r="D8" s="15" t="s">
        <v>40</v>
      </c>
      <c r="E8" s="16">
        <v>180</v>
      </c>
      <c r="F8" s="14" t="s">
        <v>51</v>
      </c>
      <c r="G8" s="15" t="s">
        <v>20</v>
      </c>
      <c r="H8" s="15"/>
      <c r="I8" s="7" t="s">
        <v>300</v>
      </c>
      <c r="J8" s="17" t="s">
        <v>289</v>
      </c>
      <c r="K8" s="14">
        <v>1</v>
      </c>
      <c r="L8" s="16">
        <v>1</v>
      </c>
      <c r="M8" s="17">
        <v>1</v>
      </c>
      <c r="N8" s="39" t="s">
        <v>382</v>
      </c>
      <c r="O8" s="51" t="s">
        <v>932</v>
      </c>
      <c r="P8" s="17">
        <v>0</v>
      </c>
      <c r="Q8" s="17">
        <v>0</v>
      </c>
      <c r="R8" s="17">
        <v>0</v>
      </c>
      <c r="S8" s="202">
        <f t="shared" si="0"/>
        <v>100</v>
      </c>
    </row>
    <row r="9" spans="1:19" ht="91.15" customHeight="1" thickBot="1" x14ac:dyDescent="0.3">
      <c r="A9" s="350">
        <v>3</v>
      </c>
      <c r="B9" s="57" t="s">
        <v>52</v>
      </c>
      <c r="C9" s="56" t="s">
        <v>386</v>
      </c>
      <c r="D9" s="57" t="s">
        <v>41</v>
      </c>
      <c r="E9" s="16">
        <v>235</v>
      </c>
      <c r="F9" s="56" t="s">
        <v>53</v>
      </c>
      <c r="G9" s="57" t="s">
        <v>279</v>
      </c>
      <c r="H9" s="57"/>
      <c r="I9" s="58" t="s">
        <v>302</v>
      </c>
      <c r="J9" s="17" t="s">
        <v>289</v>
      </c>
      <c r="K9" s="56">
        <v>1</v>
      </c>
      <c r="L9" s="16">
        <v>0</v>
      </c>
      <c r="M9" s="17">
        <v>0</v>
      </c>
      <c r="N9" s="39" t="s">
        <v>382</v>
      </c>
      <c r="O9" s="51" t="s">
        <v>1045</v>
      </c>
      <c r="P9" s="17">
        <v>1</v>
      </c>
      <c r="Q9" s="17">
        <v>2</v>
      </c>
      <c r="R9" s="17">
        <v>15</v>
      </c>
      <c r="S9" s="202">
        <f t="shared" si="0"/>
        <v>33.333333333333329</v>
      </c>
    </row>
    <row r="10" spans="1:19" ht="67.5" customHeight="1" x14ac:dyDescent="0.25">
      <c r="A10" s="349">
        <v>4</v>
      </c>
      <c r="B10" s="15" t="s">
        <v>59</v>
      </c>
      <c r="C10" s="14" t="s">
        <v>389</v>
      </c>
      <c r="D10" s="15" t="s">
        <v>60</v>
      </c>
      <c r="E10" s="16">
        <v>635</v>
      </c>
      <c r="F10" s="14" t="s">
        <v>61</v>
      </c>
      <c r="G10" s="32" t="s">
        <v>62</v>
      </c>
      <c r="H10" s="32"/>
      <c r="I10" s="33" t="s">
        <v>304</v>
      </c>
      <c r="J10" s="17" t="s">
        <v>289</v>
      </c>
      <c r="K10" s="14">
        <v>1</v>
      </c>
      <c r="L10" s="16">
        <v>1</v>
      </c>
      <c r="M10" s="17">
        <v>1</v>
      </c>
      <c r="N10" s="39" t="s">
        <v>382</v>
      </c>
      <c r="O10" s="51" t="s">
        <v>931</v>
      </c>
      <c r="P10" s="17">
        <v>0</v>
      </c>
      <c r="Q10" s="17">
        <v>0</v>
      </c>
      <c r="R10" s="17">
        <v>0</v>
      </c>
      <c r="S10" s="202">
        <f t="shared" si="0"/>
        <v>100</v>
      </c>
    </row>
    <row r="11" spans="1:19" ht="49.5" customHeight="1" x14ac:dyDescent="0.25">
      <c r="A11" s="350">
        <v>5</v>
      </c>
      <c r="B11" s="15" t="s">
        <v>63</v>
      </c>
      <c r="C11" s="14" t="s">
        <v>390</v>
      </c>
      <c r="D11" s="15" t="s">
        <v>64</v>
      </c>
      <c r="E11" s="16">
        <v>56</v>
      </c>
      <c r="F11" s="14" t="s">
        <v>65</v>
      </c>
      <c r="G11" s="15" t="s">
        <v>8</v>
      </c>
      <c r="H11" s="15" t="s">
        <v>873</v>
      </c>
      <c r="I11" s="7" t="s">
        <v>299</v>
      </c>
      <c r="J11" s="17" t="s">
        <v>289</v>
      </c>
      <c r="K11" s="14">
        <v>1</v>
      </c>
      <c r="L11" s="16">
        <v>1</v>
      </c>
      <c r="M11" s="17">
        <v>1</v>
      </c>
      <c r="N11" s="39" t="s">
        <v>382</v>
      </c>
      <c r="O11" s="51"/>
      <c r="P11" s="17">
        <v>0</v>
      </c>
      <c r="Q11" s="17">
        <v>0</v>
      </c>
      <c r="R11" s="17">
        <v>0</v>
      </c>
      <c r="S11" s="202">
        <f t="shared" si="0"/>
        <v>100</v>
      </c>
    </row>
    <row r="12" spans="1:19" ht="120.75" thickBot="1" x14ac:dyDescent="0.3">
      <c r="A12" s="350">
        <v>6</v>
      </c>
      <c r="B12" s="15" t="s">
        <v>66</v>
      </c>
      <c r="C12" s="14" t="s">
        <v>391</v>
      </c>
      <c r="D12" s="15" t="s">
        <v>64</v>
      </c>
      <c r="E12" s="16">
        <v>8</v>
      </c>
      <c r="F12" s="14" t="s">
        <v>25</v>
      </c>
      <c r="G12" s="15" t="s">
        <v>67</v>
      </c>
      <c r="H12" s="15"/>
      <c r="I12" s="6" t="s">
        <v>373</v>
      </c>
      <c r="J12" s="17" t="s">
        <v>289</v>
      </c>
      <c r="K12" s="14">
        <v>0</v>
      </c>
      <c r="L12" s="16">
        <v>0</v>
      </c>
      <c r="M12" s="17">
        <v>0</v>
      </c>
      <c r="N12" s="39" t="s">
        <v>381</v>
      </c>
      <c r="O12" s="51" t="s">
        <v>1046</v>
      </c>
      <c r="P12" s="17">
        <v>4</v>
      </c>
      <c r="Q12" s="17">
        <v>5</v>
      </c>
      <c r="R12" s="17">
        <v>0</v>
      </c>
      <c r="S12" s="202">
        <f t="shared" si="0"/>
        <v>0</v>
      </c>
    </row>
    <row r="13" spans="1:19" s="43" customFormat="1" ht="176.25" customHeight="1" x14ac:dyDescent="0.25">
      <c r="A13" s="349">
        <v>7</v>
      </c>
      <c r="B13" s="15" t="s">
        <v>68</v>
      </c>
      <c r="C13" s="14" t="s">
        <v>392</v>
      </c>
      <c r="D13" s="15" t="s">
        <v>69</v>
      </c>
      <c r="E13" s="16">
        <v>6400</v>
      </c>
      <c r="F13" s="14" t="s">
        <v>27</v>
      </c>
      <c r="G13" s="15" t="s">
        <v>70</v>
      </c>
      <c r="H13" s="15" t="s">
        <v>864</v>
      </c>
      <c r="I13" s="7" t="s">
        <v>305</v>
      </c>
      <c r="J13" s="17" t="s">
        <v>289</v>
      </c>
      <c r="K13" s="14">
        <v>1</v>
      </c>
      <c r="L13" s="16">
        <v>0</v>
      </c>
      <c r="M13" s="17">
        <v>1</v>
      </c>
      <c r="N13" s="39" t="s">
        <v>382</v>
      </c>
      <c r="O13" s="51" t="s">
        <v>934</v>
      </c>
      <c r="P13" s="17">
        <v>0</v>
      </c>
      <c r="Q13" s="17">
        <v>1</v>
      </c>
      <c r="R13" s="17">
        <v>0</v>
      </c>
      <c r="S13" s="202">
        <f t="shared" si="0"/>
        <v>66.666666666666657</v>
      </c>
    </row>
    <row r="14" spans="1:19" s="43" customFormat="1" ht="84.75" customHeight="1" x14ac:dyDescent="0.25">
      <c r="A14" s="350">
        <v>8</v>
      </c>
      <c r="B14" s="41" t="s">
        <v>71</v>
      </c>
      <c r="C14" s="4" t="s">
        <v>393</v>
      </c>
      <c r="D14" s="41" t="s">
        <v>14</v>
      </c>
      <c r="E14" s="8">
        <v>400</v>
      </c>
      <c r="F14" s="4" t="s">
        <v>307</v>
      </c>
      <c r="G14" s="41" t="s">
        <v>72</v>
      </c>
      <c r="H14" s="41" t="s">
        <v>863</v>
      </c>
      <c r="I14" s="42" t="s">
        <v>306</v>
      </c>
      <c r="J14" s="40" t="s">
        <v>289</v>
      </c>
      <c r="K14" s="4">
        <v>0</v>
      </c>
      <c r="L14" s="8">
        <v>1</v>
      </c>
      <c r="M14" s="17">
        <v>1</v>
      </c>
      <c r="N14" s="169" t="s">
        <v>382</v>
      </c>
      <c r="O14" s="134" t="s">
        <v>1030</v>
      </c>
      <c r="P14" s="40">
        <v>1</v>
      </c>
      <c r="Q14" s="40">
        <v>0</v>
      </c>
      <c r="R14" s="40">
        <v>0</v>
      </c>
      <c r="S14" s="202">
        <f t="shared" si="0"/>
        <v>66.666666666666657</v>
      </c>
    </row>
    <row r="15" spans="1:19" s="43" customFormat="1" ht="102" customHeight="1" thickBot="1" x14ac:dyDescent="0.3">
      <c r="A15" s="351">
        <v>9</v>
      </c>
      <c r="B15" s="41" t="s">
        <v>73</v>
      </c>
      <c r="C15" s="4" t="s">
        <v>885</v>
      </c>
      <c r="D15" s="41" t="s">
        <v>10</v>
      </c>
      <c r="E15" s="8">
        <v>1620</v>
      </c>
      <c r="F15" s="4" t="s">
        <v>74</v>
      </c>
      <c r="G15" s="41" t="s">
        <v>75</v>
      </c>
      <c r="H15" s="41" t="s">
        <v>862</v>
      </c>
      <c r="I15" s="42" t="s">
        <v>308</v>
      </c>
      <c r="J15" s="40" t="s">
        <v>289</v>
      </c>
      <c r="K15" s="4">
        <v>1</v>
      </c>
      <c r="L15" s="8">
        <v>0</v>
      </c>
      <c r="M15" s="40">
        <v>0</v>
      </c>
      <c r="N15" s="40" t="s">
        <v>381</v>
      </c>
      <c r="O15" s="134" t="s">
        <v>950</v>
      </c>
      <c r="P15" s="40">
        <v>1</v>
      </c>
      <c r="Q15" s="40">
        <v>1</v>
      </c>
      <c r="R15" s="40">
        <v>10</v>
      </c>
      <c r="S15" s="202">
        <f t="shared" si="0"/>
        <v>33.333333333333329</v>
      </c>
    </row>
    <row r="16" spans="1:19" ht="82.15" customHeight="1" x14ac:dyDescent="0.25">
      <c r="A16" s="349">
        <v>10</v>
      </c>
      <c r="B16" s="15" t="s">
        <v>78</v>
      </c>
      <c r="C16" s="14" t="s">
        <v>395</v>
      </c>
      <c r="D16" s="15" t="s">
        <v>40</v>
      </c>
      <c r="E16" s="16">
        <v>177</v>
      </c>
      <c r="F16" s="14" t="s">
        <v>79</v>
      </c>
      <c r="G16" s="15" t="s">
        <v>369</v>
      </c>
      <c r="H16" s="15"/>
      <c r="I16" s="7" t="s">
        <v>309</v>
      </c>
      <c r="J16" s="17" t="s">
        <v>289</v>
      </c>
      <c r="K16" s="14">
        <v>1</v>
      </c>
      <c r="L16" s="16">
        <v>0</v>
      </c>
      <c r="M16" s="17">
        <v>1</v>
      </c>
      <c r="N16" s="39" t="s">
        <v>381</v>
      </c>
      <c r="O16" s="51" t="s">
        <v>952</v>
      </c>
      <c r="P16" s="17">
        <v>1</v>
      </c>
      <c r="Q16" s="17">
        <v>1</v>
      </c>
      <c r="R16" s="17">
        <v>0</v>
      </c>
      <c r="S16" s="202">
        <f t="shared" si="0"/>
        <v>66.666666666666657</v>
      </c>
    </row>
    <row r="17" spans="1:19" ht="78.75" customHeight="1" x14ac:dyDescent="0.25">
      <c r="A17" s="350">
        <v>11</v>
      </c>
      <c r="B17" s="15" t="s">
        <v>80</v>
      </c>
      <c r="C17" s="14" t="s">
        <v>396</v>
      </c>
      <c r="D17" s="15" t="s">
        <v>40</v>
      </c>
      <c r="E17" s="16">
        <v>448</v>
      </c>
      <c r="F17" s="14" t="s">
        <v>61</v>
      </c>
      <c r="G17" s="15" t="s">
        <v>20</v>
      </c>
      <c r="H17" s="15"/>
      <c r="I17" s="7" t="s">
        <v>300</v>
      </c>
      <c r="J17" s="17" t="s">
        <v>289</v>
      </c>
      <c r="K17" s="14">
        <v>1</v>
      </c>
      <c r="L17" s="16">
        <v>1</v>
      </c>
      <c r="M17" s="17">
        <v>1</v>
      </c>
      <c r="N17" s="39" t="s">
        <v>382</v>
      </c>
      <c r="O17" s="51" t="s">
        <v>951</v>
      </c>
      <c r="P17" s="17">
        <v>0</v>
      </c>
      <c r="Q17" s="17">
        <v>0</v>
      </c>
      <c r="R17" s="17">
        <v>0</v>
      </c>
      <c r="S17" s="202">
        <f t="shared" si="0"/>
        <v>100</v>
      </c>
    </row>
    <row r="18" spans="1:19" ht="105.75" thickBot="1" x14ac:dyDescent="0.3">
      <c r="A18" s="350">
        <v>12</v>
      </c>
      <c r="B18" s="15" t="s">
        <v>81</v>
      </c>
      <c r="C18" s="14" t="s">
        <v>486</v>
      </c>
      <c r="D18" s="15" t="s">
        <v>64</v>
      </c>
      <c r="E18" s="16">
        <v>7</v>
      </c>
      <c r="F18" s="14" t="s">
        <v>82</v>
      </c>
      <c r="G18" s="15" t="s">
        <v>19</v>
      </c>
      <c r="H18" s="15"/>
      <c r="I18" s="7" t="s">
        <v>292</v>
      </c>
      <c r="J18" s="17" t="s">
        <v>289</v>
      </c>
      <c r="K18" s="14">
        <v>1</v>
      </c>
      <c r="L18" s="16">
        <v>0</v>
      </c>
      <c r="M18" s="17">
        <v>0</v>
      </c>
      <c r="N18" s="39" t="s">
        <v>382</v>
      </c>
      <c r="O18" s="51" t="s">
        <v>953</v>
      </c>
      <c r="P18" s="17">
        <v>1</v>
      </c>
      <c r="Q18" s="17">
        <v>1</v>
      </c>
      <c r="R18" s="17">
        <v>34</v>
      </c>
      <c r="S18" s="202">
        <f t="shared" si="0"/>
        <v>33.333333333333329</v>
      </c>
    </row>
    <row r="19" spans="1:19" ht="136.5" customHeight="1" x14ac:dyDescent="0.25">
      <c r="A19" s="349">
        <v>13</v>
      </c>
      <c r="B19" s="15" t="s">
        <v>83</v>
      </c>
      <c r="C19" s="14" t="s">
        <v>397</v>
      </c>
      <c r="D19" s="15" t="s">
        <v>40</v>
      </c>
      <c r="E19" s="16">
        <v>670</v>
      </c>
      <c r="F19" s="14" t="s">
        <v>74</v>
      </c>
      <c r="G19" s="15" t="s">
        <v>84</v>
      </c>
      <c r="H19" s="15"/>
      <c r="I19" s="7" t="s">
        <v>310</v>
      </c>
      <c r="J19" s="17" t="s">
        <v>289</v>
      </c>
      <c r="K19" s="14">
        <v>1</v>
      </c>
      <c r="L19" s="16">
        <v>0</v>
      </c>
      <c r="M19" s="17">
        <v>1</v>
      </c>
      <c r="N19" s="39" t="s">
        <v>382</v>
      </c>
      <c r="O19" s="51" t="s">
        <v>1032</v>
      </c>
      <c r="P19" s="17">
        <v>1</v>
      </c>
      <c r="Q19" s="17">
        <v>1</v>
      </c>
      <c r="R19" s="17">
        <v>0</v>
      </c>
      <c r="S19" s="202">
        <f t="shared" si="0"/>
        <v>66.666666666666657</v>
      </c>
    </row>
    <row r="20" spans="1:19" s="18" customFormat="1" ht="145.15" customHeight="1" x14ac:dyDescent="0.25">
      <c r="A20" s="350">
        <v>14</v>
      </c>
      <c r="B20" s="15" t="s">
        <v>85</v>
      </c>
      <c r="C20" s="14" t="s">
        <v>487</v>
      </c>
      <c r="D20" s="15" t="s">
        <v>39</v>
      </c>
      <c r="E20" s="16">
        <v>3455</v>
      </c>
      <c r="F20" s="14" t="s">
        <v>286</v>
      </c>
      <c r="G20" s="15" t="s">
        <v>87</v>
      </c>
      <c r="H20" s="15"/>
      <c r="I20" s="7" t="s">
        <v>295</v>
      </c>
      <c r="J20" s="17" t="s">
        <v>283</v>
      </c>
      <c r="K20" s="14">
        <v>0</v>
      </c>
      <c r="L20" s="16">
        <v>1</v>
      </c>
      <c r="M20" s="17">
        <v>0</v>
      </c>
      <c r="N20" s="39" t="s">
        <v>382</v>
      </c>
      <c r="O20" s="51" t="s">
        <v>1047</v>
      </c>
      <c r="P20" s="17">
        <v>4</v>
      </c>
      <c r="Q20" s="17">
        <v>0</v>
      </c>
      <c r="R20" s="17">
        <v>4</v>
      </c>
      <c r="S20" s="202">
        <f t="shared" si="0"/>
        <v>33.333333333333329</v>
      </c>
    </row>
    <row r="21" spans="1:19" ht="82.5" customHeight="1" thickBot="1" x14ac:dyDescent="0.3">
      <c r="A21" s="350">
        <v>15</v>
      </c>
      <c r="B21" s="15" t="s">
        <v>88</v>
      </c>
      <c r="C21" s="14" t="s">
        <v>398</v>
      </c>
      <c r="D21" s="15" t="s">
        <v>89</v>
      </c>
      <c r="E21" s="16">
        <v>8750</v>
      </c>
      <c r="F21" s="14" t="s">
        <v>74</v>
      </c>
      <c r="G21" s="15" t="s">
        <v>90</v>
      </c>
      <c r="H21" s="15"/>
      <c r="I21" s="7" t="s">
        <v>311</v>
      </c>
      <c r="J21" s="17" t="s">
        <v>289</v>
      </c>
      <c r="K21" s="14">
        <v>0</v>
      </c>
      <c r="L21" s="16">
        <v>1</v>
      </c>
      <c r="M21" s="17">
        <v>1</v>
      </c>
      <c r="N21" s="39" t="s">
        <v>382</v>
      </c>
      <c r="O21" s="51" t="s">
        <v>1049</v>
      </c>
      <c r="P21" s="17">
        <v>2</v>
      </c>
      <c r="Q21" s="17">
        <v>0</v>
      </c>
      <c r="R21" s="17">
        <v>0</v>
      </c>
      <c r="S21" s="202">
        <f t="shared" si="0"/>
        <v>66.666666666666657</v>
      </c>
    </row>
    <row r="22" spans="1:19" ht="101.25" customHeight="1" x14ac:dyDescent="0.25">
      <c r="A22" s="349">
        <v>16</v>
      </c>
      <c r="B22" s="15" t="s">
        <v>91</v>
      </c>
      <c r="C22" s="14" t="s">
        <v>399</v>
      </c>
      <c r="D22" s="15" t="s">
        <v>23</v>
      </c>
      <c r="E22" s="16">
        <v>252</v>
      </c>
      <c r="F22" s="14" t="s">
        <v>92</v>
      </c>
      <c r="G22" s="15" t="s">
        <v>93</v>
      </c>
      <c r="H22" s="15" t="s">
        <v>861</v>
      </c>
      <c r="I22" s="7" t="s">
        <v>312</v>
      </c>
      <c r="J22" s="17" t="s">
        <v>289</v>
      </c>
      <c r="K22" s="14">
        <v>0</v>
      </c>
      <c r="L22" s="16">
        <v>0</v>
      </c>
      <c r="M22" s="17">
        <v>1</v>
      </c>
      <c r="N22" s="39" t="s">
        <v>382</v>
      </c>
      <c r="O22" s="51" t="s">
        <v>1048</v>
      </c>
      <c r="P22" s="17">
        <v>2</v>
      </c>
      <c r="Q22" s="17">
        <v>5</v>
      </c>
      <c r="R22" s="17">
        <v>0</v>
      </c>
      <c r="S22" s="202">
        <f t="shared" si="0"/>
        <v>33.333333333333329</v>
      </c>
    </row>
    <row r="23" spans="1:19" ht="114.75" customHeight="1" x14ac:dyDescent="0.25">
      <c r="A23" s="350">
        <v>17</v>
      </c>
      <c r="B23" s="15" t="s">
        <v>94</v>
      </c>
      <c r="C23" s="14" t="s">
        <v>400</v>
      </c>
      <c r="D23" s="15" t="s">
        <v>10</v>
      </c>
      <c r="E23" s="16">
        <v>970</v>
      </c>
      <c r="F23" s="14" t="s">
        <v>95</v>
      </c>
      <c r="G23" s="15" t="s">
        <v>96</v>
      </c>
      <c r="H23" s="15" t="s">
        <v>882</v>
      </c>
      <c r="I23" s="7" t="s">
        <v>313</v>
      </c>
      <c r="J23" s="17" t="s">
        <v>289</v>
      </c>
      <c r="K23" s="14">
        <v>0</v>
      </c>
      <c r="L23" s="16">
        <v>0</v>
      </c>
      <c r="M23" s="17">
        <v>1</v>
      </c>
      <c r="N23" s="39" t="s">
        <v>382</v>
      </c>
      <c r="O23" s="51" t="s">
        <v>1002</v>
      </c>
      <c r="P23" s="17">
        <v>1</v>
      </c>
      <c r="Q23" s="17">
        <v>1</v>
      </c>
      <c r="R23" s="17">
        <v>0</v>
      </c>
      <c r="S23" s="202">
        <f t="shared" si="0"/>
        <v>33.333333333333329</v>
      </c>
    </row>
    <row r="24" spans="1:19" ht="105.75" customHeight="1" thickBot="1" x14ac:dyDescent="0.3">
      <c r="A24" s="350">
        <v>18</v>
      </c>
      <c r="B24" s="15" t="s">
        <v>97</v>
      </c>
      <c r="C24" s="14" t="s">
        <v>401</v>
      </c>
      <c r="D24" s="15" t="s">
        <v>10</v>
      </c>
      <c r="E24" s="16">
        <v>2280</v>
      </c>
      <c r="F24" s="14" t="s">
        <v>65</v>
      </c>
      <c r="G24" s="15" t="s">
        <v>98</v>
      </c>
      <c r="H24" s="15"/>
      <c r="I24" s="7" t="s">
        <v>314</v>
      </c>
      <c r="J24" s="17" t="s">
        <v>289</v>
      </c>
      <c r="K24" s="14">
        <v>1</v>
      </c>
      <c r="L24" s="16">
        <v>1</v>
      </c>
      <c r="M24" s="17">
        <v>1</v>
      </c>
      <c r="N24" s="39" t="s">
        <v>382</v>
      </c>
      <c r="O24" s="51" t="s">
        <v>999</v>
      </c>
      <c r="P24" s="17">
        <v>0</v>
      </c>
      <c r="Q24" s="17">
        <v>0</v>
      </c>
      <c r="R24" s="17">
        <v>0</v>
      </c>
      <c r="S24" s="202">
        <f t="shared" si="0"/>
        <v>100</v>
      </c>
    </row>
    <row r="25" spans="1:19" ht="88.5" customHeight="1" x14ac:dyDescent="0.25">
      <c r="A25" s="349">
        <v>19</v>
      </c>
      <c r="B25" s="15" t="s">
        <v>99</v>
      </c>
      <c r="C25" s="14" t="s">
        <v>402</v>
      </c>
      <c r="D25" s="15" t="s">
        <v>100</v>
      </c>
      <c r="E25" s="16">
        <v>1300</v>
      </c>
      <c r="F25" s="14" t="s">
        <v>101</v>
      </c>
      <c r="G25" s="15" t="s">
        <v>102</v>
      </c>
      <c r="H25" s="15"/>
      <c r="I25" s="7" t="s">
        <v>315</v>
      </c>
      <c r="J25" s="17" t="s">
        <v>289</v>
      </c>
      <c r="K25" s="14">
        <v>1</v>
      </c>
      <c r="L25" s="16">
        <v>0</v>
      </c>
      <c r="M25" s="17">
        <v>1</v>
      </c>
      <c r="N25" s="39" t="s">
        <v>382</v>
      </c>
      <c r="O25" s="51" t="s">
        <v>941</v>
      </c>
      <c r="P25" s="17">
        <v>0</v>
      </c>
      <c r="Q25" s="17">
        <v>1</v>
      </c>
      <c r="R25" s="17">
        <v>0</v>
      </c>
      <c r="S25" s="202">
        <f t="shared" si="0"/>
        <v>66.666666666666657</v>
      </c>
    </row>
    <row r="26" spans="1:19" s="43" customFormat="1" ht="45" x14ac:dyDescent="0.25">
      <c r="A26" s="350">
        <v>20</v>
      </c>
      <c r="B26" s="41" t="s">
        <v>103</v>
      </c>
      <c r="C26" s="214" t="s">
        <v>403</v>
      </c>
      <c r="D26" s="101" t="s">
        <v>10</v>
      </c>
      <c r="E26" s="8">
        <v>5088</v>
      </c>
      <c r="F26" s="214" t="s">
        <v>61</v>
      </c>
      <c r="G26" s="101" t="s">
        <v>104</v>
      </c>
      <c r="H26" s="101" t="s">
        <v>860</v>
      </c>
      <c r="I26" s="215" t="s">
        <v>316</v>
      </c>
      <c r="J26" s="40" t="s">
        <v>289</v>
      </c>
      <c r="K26" s="214">
        <v>0</v>
      </c>
      <c r="L26" s="8">
        <v>0</v>
      </c>
      <c r="M26" s="17">
        <v>0</v>
      </c>
      <c r="N26" s="17" t="s">
        <v>381</v>
      </c>
      <c r="O26" s="231" t="s">
        <v>942</v>
      </c>
      <c r="P26" s="40">
        <v>16</v>
      </c>
      <c r="Q26" s="40">
        <v>17</v>
      </c>
      <c r="R26" s="40">
        <v>17</v>
      </c>
      <c r="S26" s="40">
        <f t="shared" si="0"/>
        <v>0</v>
      </c>
    </row>
    <row r="27" spans="1:19" ht="153.75" customHeight="1" thickBot="1" x14ac:dyDescent="0.3">
      <c r="A27" s="350">
        <v>21</v>
      </c>
      <c r="B27" s="15" t="s">
        <v>105</v>
      </c>
      <c r="C27" s="14" t="s">
        <v>404</v>
      </c>
      <c r="D27" s="15" t="s">
        <v>30</v>
      </c>
      <c r="E27" s="16">
        <v>4512</v>
      </c>
      <c r="F27" s="14" t="s">
        <v>61</v>
      </c>
      <c r="G27" s="15" t="s">
        <v>106</v>
      </c>
      <c r="H27" s="15"/>
      <c r="I27" s="7" t="s">
        <v>317</v>
      </c>
      <c r="J27" s="17" t="s">
        <v>289</v>
      </c>
      <c r="K27" s="14">
        <v>0</v>
      </c>
      <c r="L27" s="16">
        <v>0</v>
      </c>
      <c r="M27" s="17">
        <v>0</v>
      </c>
      <c r="N27" s="39" t="s">
        <v>381</v>
      </c>
      <c r="O27" s="51" t="s">
        <v>943</v>
      </c>
      <c r="P27" s="17">
        <v>11</v>
      </c>
      <c r="Q27" s="17">
        <v>1</v>
      </c>
      <c r="R27" s="17">
        <v>11</v>
      </c>
      <c r="S27" s="40">
        <f>(K27+L27+M27)/3*100</f>
        <v>0</v>
      </c>
    </row>
    <row r="28" spans="1:19" ht="63" customHeight="1" x14ac:dyDescent="0.25">
      <c r="A28" s="349">
        <v>22</v>
      </c>
      <c r="B28" s="15" t="s">
        <v>107</v>
      </c>
      <c r="C28" s="14" t="s">
        <v>405</v>
      </c>
      <c r="D28" s="15" t="s">
        <v>41</v>
      </c>
      <c r="E28" s="16">
        <v>900</v>
      </c>
      <c r="F28" s="14" t="s">
        <v>108</v>
      </c>
      <c r="G28" s="15" t="s">
        <v>26</v>
      </c>
      <c r="H28" s="15"/>
      <c r="I28" s="34" t="s">
        <v>318</v>
      </c>
      <c r="J28" s="17" t="s">
        <v>289</v>
      </c>
      <c r="K28" s="14">
        <v>0</v>
      </c>
      <c r="L28" s="16">
        <v>1</v>
      </c>
      <c r="M28" s="17">
        <v>1</v>
      </c>
      <c r="N28" s="39" t="s">
        <v>382</v>
      </c>
      <c r="O28" s="51" t="s">
        <v>954</v>
      </c>
      <c r="P28" s="17">
        <v>1</v>
      </c>
      <c r="Q28" s="17">
        <v>0</v>
      </c>
      <c r="R28" s="17">
        <v>0</v>
      </c>
      <c r="S28" s="202">
        <f t="shared" si="0"/>
        <v>66.666666666666657</v>
      </c>
    </row>
    <row r="29" spans="1:19" ht="33.75" customHeight="1" x14ac:dyDescent="0.25">
      <c r="A29" s="350">
        <v>23</v>
      </c>
      <c r="B29" s="15" t="s">
        <v>109</v>
      </c>
      <c r="C29" s="14" t="s">
        <v>406</v>
      </c>
      <c r="D29" s="15" t="s">
        <v>30</v>
      </c>
      <c r="E29" s="16">
        <v>1000</v>
      </c>
      <c r="F29" s="14" t="s">
        <v>110</v>
      </c>
      <c r="G29" s="15" t="s">
        <v>26</v>
      </c>
      <c r="H29" s="15"/>
      <c r="I29" s="34" t="s">
        <v>318</v>
      </c>
      <c r="J29" s="17" t="s">
        <v>289</v>
      </c>
      <c r="K29" s="14">
        <v>0</v>
      </c>
      <c r="L29" s="16">
        <v>1</v>
      </c>
      <c r="M29" s="17">
        <v>1</v>
      </c>
      <c r="N29" s="39" t="s">
        <v>382</v>
      </c>
      <c r="O29" s="51" t="s">
        <v>954</v>
      </c>
      <c r="P29" s="17">
        <v>0</v>
      </c>
      <c r="Q29" s="17">
        <v>0</v>
      </c>
      <c r="R29" s="17">
        <v>0</v>
      </c>
      <c r="S29" s="202">
        <f t="shared" si="0"/>
        <v>66.666666666666657</v>
      </c>
    </row>
    <row r="30" spans="1:19" ht="105" customHeight="1" thickBot="1" x14ac:dyDescent="0.3">
      <c r="A30" s="350">
        <v>24</v>
      </c>
      <c r="B30" s="36" t="s">
        <v>724</v>
      </c>
      <c r="C30" s="35" t="s">
        <v>489</v>
      </c>
      <c r="D30" s="36" t="s">
        <v>17</v>
      </c>
      <c r="E30" s="16">
        <v>1744</v>
      </c>
      <c r="F30" s="35" t="s">
        <v>25</v>
      </c>
      <c r="G30" s="36" t="s">
        <v>26</v>
      </c>
      <c r="H30" s="36"/>
      <c r="I30" s="34" t="s">
        <v>318</v>
      </c>
      <c r="J30" s="17" t="s">
        <v>289</v>
      </c>
      <c r="K30" s="35">
        <v>0</v>
      </c>
      <c r="L30" s="16">
        <v>1</v>
      </c>
      <c r="M30" s="17">
        <v>1</v>
      </c>
      <c r="N30" s="39" t="s">
        <v>382</v>
      </c>
      <c r="O30" s="51" t="s">
        <v>954</v>
      </c>
      <c r="P30" s="17">
        <v>0</v>
      </c>
      <c r="Q30" s="17">
        <v>0</v>
      </c>
      <c r="R30" s="17">
        <v>0</v>
      </c>
      <c r="S30" s="202">
        <f t="shared" si="0"/>
        <v>66.666666666666657</v>
      </c>
    </row>
    <row r="31" spans="1:19" s="43" customFormat="1" ht="63" customHeight="1" x14ac:dyDescent="0.25">
      <c r="A31" s="352">
        <v>25</v>
      </c>
      <c r="B31" s="36" t="s">
        <v>111</v>
      </c>
      <c r="C31" s="56" t="s">
        <v>407</v>
      </c>
      <c r="D31" s="57" t="s">
        <v>11</v>
      </c>
      <c r="E31" s="16">
        <v>1100</v>
      </c>
      <c r="F31" s="56" t="s">
        <v>13</v>
      </c>
      <c r="G31" s="57" t="s">
        <v>15</v>
      </c>
      <c r="H31" s="57"/>
      <c r="I31" s="58" t="s">
        <v>319</v>
      </c>
      <c r="J31" s="17" t="s">
        <v>289</v>
      </c>
      <c r="K31" s="56">
        <v>0</v>
      </c>
      <c r="L31" s="16">
        <v>0</v>
      </c>
      <c r="M31" s="17">
        <v>0</v>
      </c>
      <c r="N31" s="17" t="s">
        <v>381</v>
      </c>
      <c r="O31" s="121" t="s">
        <v>944</v>
      </c>
      <c r="P31" s="17">
        <v>5</v>
      </c>
      <c r="Q31" s="17">
        <v>2</v>
      </c>
      <c r="R31" s="17">
        <v>5</v>
      </c>
      <c r="S31" s="232">
        <f t="shared" si="0"/>
        <v>0</v>
      </c>
    </row>
    <row r="32" spans="1:19" ht="50.25" customHeight="1" x14ac:dyDescent="0.25">
      <c r="A32" s="350">
        <v>26</v>
      </c>
      <c r="B32" s="57" t="s">
        <v>116</v>
      </c>
      <c r="C32" s="56" t="s">
        <v>408</v>
      </c>
      <c r="D32" s="57" t="s">
        <v>117</v>
      </c>
      <c r="E32" s="16">
        <v>700</v>
      </c>
      <c r="F32" s="56" t="s">
        <v>118</v>
      </c>
      <c r="G32" s="57" t="s">
        <v>119</v>
      </c>
      <c r="H32" s="57"/>
      <c r="I32" s="58" t="s">
        <v>320</v>
      </c>
      <c r="J32" s="17" t="s">
        <v>289</v>
      </c>
      <c r="K32" s="56">
        <v>1</v>
      </c>
      <c r="L32" s="16">
        <v>1</v>
      </c>
      <c r="M32" s="17">
        <v>1</v>
      </c>
      <c r="N32" s="39" t="s">
        <v>381</v>
      </c>
      <c r="O32" s="121" t="s">
        <v>955</v>
      </c>
      <c r="P32" s="17">
        <v>1</v>
      </c>
      <c r="Q32" s="17">
        <v>3</v>
      </c>
      <c r="R32" s="17">
        <v>10</v>
      </c>
      <c r="S32" s="202">
        <f t="shared" si="0"/>
        <v>100</v>
      </c>
    </row>
    <row r="33" spans="1:19" ht="46.5" customHeight="1" thickBot="1" x14ac:dyDescent="0.3">
      <c r="A33" s="350">
        <v>27</v>
      </c>
      <c r="B33" s="57" t="s">
        <v>120</v>
      </c>
      <c r="C33" s="56" t="s">
        <v>409</v>
      </c>
      <c r="D33" s="57" t="s">
        <v>117</v>
      </c>
      <c r="E33" s="16">
        <v>550</v>
      </c>
      <c r="F33" s="56" t="s">
        <v>121</v>
      </c>
      <c r="G33" s="57" t="s">
        <v>119</v>
      </c>
      <c r="H33" s="57"/>
      <c r="I33" s="58" t="s">
        <v>320</v>
      </c>
      <c r="J33" s="17" t="s">
        <v>289</v>
      </c>
      <c r="K33" s="56">
        <v>1</v>
      </c>
      <c r="L33" s="16">
        <v>1</v>
      </c>
      <c r="M33" s="17">
        <v>0</v>
      </c>
      <c r="N33" s="39" t="s">
        <v>381</v>
      </c>
      <c r="O33" s="121" t="s">
        <v>1050</v>
      </c>
      <c r="P33" s="17">
        <v>0</v>
      </c>
      <c r="Q33" s="17">
        <v>3</v>
      </c>
      <c r="R33" s="17">
        <v>10</v>
      </c>
      <c r="S33" s="202">
        <f t="shared" si="0"/>
        <v>66.666666666666657</v>
      </c>
    </row>
    <row r="34" spans="1:19" ht="52.5" customHeight="1" x14ac:dyDescent="0.25">
      <c r="A34" s="349">
        <v>28</v>
      </c>
      <c r="B34" s="15" t="s">
        <v>122</v>
      </c>
      <c r="C34" s="14" t="s">
        <v>410</v>
      </c>
      <c r="D34" s="15" t="s">
        <v>31</v>
      </c>
      <c r="E34" s="16">
        <v>1975</v>
      </c>
      <c r="F34" s="14" t="s">
        <v>61</v>
      </c>
      <c r="G34" s="15" t="s">
        <v>123</v>
      </c>
      <c r="H34" s="15"/>
      <c r="I34" s="7" t="s">
        <v>321</v>
      </c>
      <c r="J34" s="17" t="s">
        <v>289</v>
      </c>
      <c r="K34" s="14">
        <v>1</v>
      </c>
      <c r="L34" s="16">
        <v>0</v>
      </c>
      <c r="M34" s="17">
        <v>1</v>
      </c>
      <c r="N34" s="39" t="s">
        <v>382</v>
      </c>
      <c r="O34" s="51" t="s">
        <v>1051</v>
      </c>
      <c r="P34" s="17">
        <v>1</v>
      </c>
      <c r="Q34" s="17">
        <v>1</v>
      </c>
      <c r="R34" s="17">
        <v>0</v>
      </c>
      <c r="S34" s="202">
        <f t="shared" si="0"/>
        <v>66.666666666666657</v>
      </c>
    </row>
    <row r="35" spans="1:19" ht="31.5" x14ac:dyDescent="0.25">
      <c r="A35" s="350">
        <v>29</v>
      </c>
      <c r="B35" s="15" t="s">
        <v>125</v>
      </c>
      <c r="C35" s="14" t="s">
        <v>411</v>
      </c>
      <c r="D35" s="15" t="s">
        <v>126</v>
      </c>
      <c r="E35" s="16">
        <v>1347</v>
      </c>
      <c r="F35" s="14" t="s">
        <v>7</v>
      </c>
      <c r="G35" s="15" t="s">
        <v>8</v>
      </c>
      <c r="H35" s="15"/>
      <c r="I35" s="7" t="s">
        <v>299</v>
      </c>
      <c r="J35" s="17" t="s">
        <v>289</v>
      </c>
      <c r="K35" s="14">
        <v>1</v>
      </c>
      <c r="L35" s="16">
        <v>1</v>
      </c>
      <c r="M35" s="17">
        <v>1</v>
      </c>
      <c r="N35" s="39" t="s">
        <v>382</v>
      </c>
      <c r="O35" s="51"/>
      <c r="P35" s="17">
        <v>0</v>
      </c>
      <c r="Q35" s="17">
        <v>0</v>
      </c>
      <c r="R35" s="17">
        <v>0</v>
      </c>
      <c r="S35" s="202">
        <f t="shared" si="0"/>
        <v>100</v>
      </c>
    </row>
    <row r="36" spans="1:19" s="43" customFormat="1" ht="74.25" customHeight="1" thickBot="1" x14ac:dyDescent="0.3">
      <c r="A36" s="351">
        <v>30</v>
      </c>
      <c r="B36" s="41" t="s">
        <v>127</v>
      </c>
      <c r="C36" s="214" t="s">
        <v>412</v>
      </c>
      <c r="D36" s="101" t="s">
        <v>10</v>
      </c>
      <c r="E36" s="8">
        <v>5420</v>
      </c>
      <c r="F36" s="214" t="s">
        <v>79</v>
      </c>
      <c r="G36" s="101" t="s">
        <v>322</v>
      </c>
      <c r="H36" s="101"/>
      <c r="I36" s="215" t="s">
        <v>323</v>
      </c>
      <c r="J36" s="40" t="s">
        <v>289</v>
      </c>
      <c r="K36" s="214">
        <v>0</v>
      </c>
      <c r="L36" s="8">
        <v>0</v>
      </c>
      <c r="M36" s="17">
        <v>0</v>
      </c>
      <c r="N36" s="17" t="s">
        <v>381</v>
      </c>
      <c r="O36" s="216" t="s">
        <v>903</v>
      </c>
      <c r="P36" s="40">
        <v>2</v>
      </c>
      <c r="Q36" s="40">
        <v>2</v>
      </c>
      <c r="R36" s="40">
        <v>12</v>
      </c>
      <c r="S36" s="202">
        <f t="shared" si="0"/>
        <v>0</v>
      </c>
    </row>
    <row r="37" spans="1:19" ht="75" x14ac:dyDescent="0.25">
      <c r="A37" s="349">
        <v>31</v>
      </c>
      <c r="B37" s="15" t="s">
        <v>128</v>
      </c>
      <c r="C37" s="14" t="s">
        <v>413</v>
      </c>
      <c r="D37" s="15" t="s">
        <v>40</v>
      </c>
      <c r="E37" s="16">
        <v>222</v>
      </c>
      <c r="F37" s="14" t="s">
        <v>129</v>
      </c>
      <c r="G37" s="15" t="s">
        <v>130</v>
      </c>
      <c r="H37" s="15"/>
      <c r="I37" s="7" t="s">
        <v>324</v>
      </c>
      <c r="J37" s="17" t="s">
        <v>289</v>
      </c>
      <c r="K37" s="14">
        <v>0</v>
      </c>
      <c r="L37" s="16">
        <v>0</v>
      </c>
      <c r="M37" s="17">
        <v>1</v>
      </c>
      <c r="N37" s="39" t="s">
        <v>382</v>
      </c>
      <c r="O37" s="51" t="s">
        <v>956</v>
      </c>
      <c r="P37" s="17">
        <v>2</v>
      </c>
      <c r="Q37" s="17">
        <v>1</v>
      </c>
      <c r="R37" s="17">
        <v>0</v>
      </c>
      <c r="S37" s="202">
        <f t="shared" si="0"/>
        <v>33.333333333333329</v>
      </c>
    </row>
    <row r="38" spans="1:19" ht="30" x14ac:dyDescent="0.25">
      <c r="A38" s="350">
        <v>32</v>
      </c>
      <c r="B38" s="15" t="s">
        <v>132</v>
      </c>
      <c r="C38" s="14" t="s">
        <v>415</v>
      </c>
      <c r="D38" s="15" t="s">
        <v>32</v>
      </c>
      <c r="E38" s="16">
        <v>2241</v>
      </c>
      <c r="F38" s="14" t="s">
        <v>133</v>
      </c>
      <c r="G38" s="20" t="s">
        <v>326</v>
      </c>
      <c r="H38" s="20" t="s">
        <v>866</v>
      </c>
      <c r="I38" s="21" t="s">
        <v>327</v>
      </c>
      <c r="J38" s="17" t="s">
        <v>289</v>
      </c>
      <c r="K38" s="14">
        <v>1</v>
      </c>
      <c r="L38" s="16">
        <v>0</v>
      </c>
      <c r="M38" s="17">
        <v>0</v>
      </c>
      <c r="N38" s="39" t="s">
        <v>381</v>
      </c>
      <c r="O38" s="51" t="s">
        <v>957</v>
      </c>
      <c r="P38" s="17">
        <v>1</v>
      </c>
      <c r="Q38" s="17">
        <v>1</v>
      </c>
      <c r="R38" s="17">
        <v>11</v>
      </c>
      <c r="S38" s="202">
        <f t="shared" si="0"/>
        <v>33.333333333333329</v>
      </c>
    </row>
    <row r="39" spans="1:19" s="43" customFormat="1" ht="75" thickBot="1" x14ac:dyDescent="0.3">
      <c r="A39" s="351">
        <v>33</v>
      </c>
      <c r="B39" s="41" t="s">
        <v>134</v>
      </c>
      <c r="C39" s="214" t="s">
        <v>416</v>
      </c>
      <c r="D39" s="101" t="s">
        <v>40</v>
      </c>
      <c r="E39" s="8">
        <v>82</v>
      </c>
      <c r="F39" s="214" t="s">
        <v>79</v>
      </c>
      <c r="G39" s="101" t="s">
        <v>135</v>
      </c>
      <c r="H39" s="101"/>
      <c r="I39" s="215" t="s">
        <v>328</v>
      </c>
      <c r="J39" s="40" t="s">
        <v>289</v>
      </c>
      <c r="K39" s="214">
        <v>0</v>
      </c>
      <c r="L39" s="8">
        <v>0</v>
      </c>
      <c r="M39" s="8">
        <v>0</v>
      </c>
      <c r="N39" s="8" t="s">
        <v>381</v>
      </c>
      <c r="O39" s="216" t="s">
        <v>904</v>
      </c>
      <c r="P39" s="40">
        <v>12</v>
      </c>
      <c r="Q39" s="40">
        <v>2</v>
      </c>
      <c r="R39" s="40">
        <v>17</v>
      </c>
      <c r="S39" s="202">
        <f t="shared" si="0"/>
        <v>0</v>
      </c>
    </row>
    <row r="40" spans="1:19" ht="74.25" customHeight="1" x14ac:dyDescent="0.25">
      <c r="A40" s="349">
        <v>34</v>
      </c>
      <c r="B40" s="15" t="s">
        <v>136</v>
      </c>
      <c r="C40" s="14" t="s">
        <v>417</v>
      </c>
      <c r="D40" s="15" t="s">
        <v>117</v>
      </c>
      <c r="E40" s="16">
        <v>1634</v>
      </c>
      <c r="F40" s="14" t="s">
        <v>137</v>
      </c>
      <c r="G40" s="15" t="s">
        <v>96</v>
      </c>
      <c r="H40" s="15" t="s">
        <v>854</v>
      </c>
      <c r="I40" s="7" t="s">
        <v>313</v>
      </c>
      <c r="J40" s="17" t="s">
        <v>289</v>
      </c>
      <c r="K40" s="14">
        <v>0</v>
      </c>
      <c r="L40" s="16">
        <v>0</v>
      </c>
      <c r="M40" s="17">
        <v>1</v>
      </c>
      <c r="N40" s="39" t="s">
        <v>382</v>
      </c>
      <c r="O40" s="51" t="s">
        <v>1004</v>
      </c>
      <c r="P40" s="17">
        <v>1</v>
      </c>
      <c r="Q40" s="17">
        <v>1</v>
      </c>
      <c r="R40" s="17">
        <v>0</v>
      </c>
      <c r="S40" s="202">
        <f t="shared" si="0"/>
        <v>33.333333333333329</v>
      </c>
    </row>
    <row r="41" spans="1:19" ht="99" customHeight="1" x14ac:dyDescent="0.25">
      <c r="A41" s="350">
        <v>35</v>
      </c>
      <c r="B41" s="15" t="s">
        <v>138</v>
      </c>
      <c r="C41" s="14" t="s">
        <v>418</v>
      </c>
      <c r="D41" s="15" t="s">
        <v>9</v>
      </c>
      <c r="E41" s="16">
        <v>906</v>
      </c>
      <c r="F41" s="14" t="s">
        <v>139</v>
      </c>
      <c r="G41" s="15" t="s">
        <v>276</v>
      </c>
      <c r="H41" s="15" t="s">
        <v>859</v>
      </c>
      <c r="I41" s="7" t="s">
        <v>329</v>
      </c>
      <c r="J41" s="17" t="s">
        <v>289</v>
      </c>
      <c r="K41" s="14">
        <v>0</v>
      </c>
      <c r="L41" s="16">
        <v>0</v>
      </c>
      <c r="M41" s="17">
        <v>1</v>
      </c>
      <c r="N41" s="39" t="s">
        <v>382</v>
      </c>
      <c r="O41" s="51" t="s">
        <v>958</v>
      </c>
      <c r="P41" s="17">
        <v>3</v>
      </c>
      <c r="Q41" s="17">
        <v>2</v>
      </c>
      <c r="R41" s="17">
        <v>0</v>
      </c>
      <c r="S41" s="202">
        <f t="shared" si="0"/>
        <v>33.333333333333329</v>
      </c>
    </row>
    <row r="42" spans="1:19" ht="115.5" customHeight="1" thickBot="1" x14ac:dyDescent="0.3">
      <c r="A42" s="350">
        <v>36</v>
      </c>
      <c r="B42" s="15" t="s">
        <v>140</v>
      </c>
      <c r="C42" s="14" t="s">
        <v>419</v>
      </c>
      <c r="D42" s="15" t="s">
        <v>30</v>
      </c>
      <c r="E42" s="16">
        <v>800</v>
      </c>
      <c r="F42" s="14" t="s">
        <v>141</v>
      </c>
      <c r="G42" s="15" t="s">
        <v>142</v>
      </c>
      <c r="H42" s="15"/>
      <c r="I42" s="7" t="s">
        <v>294</v>
      </c>
      <c r="J42" s="17" t="s">
        <v>289</v>
      </c>
      <c r="K42" s="14">
        <v>0</v>
      </c>
      <c r="L42" s="16">
        <v>0</v>
      </c>
      <c r="M42" s="17">
        <v>0</v>
      </c>
      <c r="N42" s="39" t="s">
        <v>382</v>
      </c>
      <c r="O42" s="51" t="s">
        <v>959</v>
      </c>
      <c r="P42" s="17">
        <v>14</v>
      </c>
      <c r="Q42" s="17">
        <v>1</v>
      </c>
      <c r="R42" s="17">
        <v>22</v>
      </c>
      <c r="S42" s="202">
        <f t="shared" si="0"/>
        <v>0</v>
      </c>
    </row>
    <row r="43" spans="1:19" ht="116.45" customHeight="1" x14ac:dyDescent="0.25">
      <c r="A43" s="349">
        <v>37</v>
      </c>
      <c r="B43" s="15" t="s">
        <v>143</v>
      </c>
      <c r="C43" s="14" t="s">
        <v>420</v>
      </c>
      <c r="D43" s="15" t="s">
        <v>9</v>
      </c>
      <c r="E43" s="16">
        <v>696</v>
      </c>
      <c r="F43" s="14" t="s">
        <v>144</v>
      </c>
      <c r="G43" s="15" t="s">
        <v>145</v>
      </c>
      <c r="H43" s="15"/>
      <c r="I43" s="19" t="s">
        <v>330</v>
      </c>
      <c r="J43" s="17" t="s">
        <v>289</v>
      </c>
      <c r="K43" s="14">
        <v>0</v>
      </c>
      <c r="L43" s="16">
        <v>1</v>
      </c>
      <c r="M43" s="17">
        <v>1</v>
      </c>
      <c r="N43" s="39" t="s">
        <v>382</v>
      </c>
      <c r="O43" s="51" t="s">
        <v>960</v>
      </c>
      <c r="P43" s="17">
        <v>1</v>
      </c>
      <c r="Q43" s="17">
        <v>0</v>
      </c>
      <c r="R43" s="17">
        <v>0</v>
      </c>
      <c r="S43" s="202">
        <f t="shared" si="0"/>
        <v>66.666666666666657</v>
      </c>
    </row>
    <row r="44" spans="1:19" ht="78.75" customHeight="1" x14ac:dyDescent="0.25">
      <c r="A44" s="350">
        <v>38</v>
      </c>
      <c r="B44" s="15" t="s">
        <v>147</v>
      </c>
      <c r="C44" s="14" t="s">
        <v>422</v>
      </c>
      <c r="D44" s="15" t="s">
        <v>126</v>
      </c>
      <c r="E44" s="16">
        <v>5075</v>
      </c>
      <c r="F44" s="14" t="s">
        <v>7</v>
      </c>
      <c r="G44" s="15" t="s">
        <v>148</v>
      </c>
      <c r="H44" s="15"/>
      <c r="I44" s="19" t="s">
        <v>331</v>
      </c>
      <c r="J44" s="17" t="s">
        <v>289</v>
      </c>
      <c r="K44" s="14">
        <v>1</v>
      </c>
      <c r="L44" s="16">
        <v>1</v>
      </c>
      <c r="M44" s="17">
        <v>1</v>
      </c>
      <c r="N44" s="39" t="s">
        <v>382</v>
      </c>
      <c r="O44" s="51" t="s">
        <v>1001</v>
      </c>
      <c r="P44" s="17">
        <v>1</v>
      </c>
      <c r="Q44" s="17">
        <v>0</v>
      </c>
      <c r="R44" s="17">
        <v>0</v>
      </c>
      <c r="S44" s="202">
        <f t="shared" si="0"/>
        <v>100</v>
      </c>
    </row>
    <row r="45" spans="1:19" s="55" customFormat="1" ht="51.75" customHeight="1" thickBot="1" x14ac:dyDescent="0.3">
      <c r="A45" s="350">
        <v>39</v>
      </c>
      <c r="B45" s="15" t="s">
        <v>151</v>
      </c>
      <c r="C45" s="14" t="s">
        <v>424</v>
      </c>
      <c r="D45" s="15" t="s">
        <v>23</v>
      </c>
      <c r="E45" s="16">
        <v>1700</v>
      </c>
      <c r="F45" s="14" t="s">
        <v>285</v>
      </c>
      <c r="G45" s="15" t="s">
        <v>152</v>
      </c>
      <c r="H45" s="15"/>
      <c r="I45" s="7" t="s">
        <v>296</v>
      </c>
      <c r="J45" s="17" t="s">
        <v>283</v>
      </c>
      <c r="K45" s="14">
        <v>0</v>
      </c>
      <c r="L45" s="16">
        <v>1</v>
      </c>
      <c r="M45" s="17">
        <v>1</v>
      </c>
      <c r="N45" s="39" t="s">
        <v>382</v>
      </c>
      <c r="O45" s="51" t="s">
        <v>954</v>
      </c>
      <c r="P45" s="17">
        <v>1</v>
      </c>
      <c r="Q45" s="17">
        <v>0</v>
      </c>
      <c r="R45" s="17">
        <v>0</v>
      </c>
      <c r="S45" s="202">
        <f t="shared" si="0"/>
        <v>66.666666666666657</v>
      </c>
    </row>
    <row r="46" spans="1:19" ht="75" customHeight="1" x14ac:dyDescent="0.25">
      <c r="A46" s="349">
        <v>40</v>
      </c>
      <c r="B46" s="15" t="s">
        <v>153</v>
      </c>
      <c r="C46" s="14" t="s">
        <v>425</v>
      </c>
      <c r="D46" s="15" t="s">
        <v>64</v>
      </c>
      <c r="E46" s="16">
        <v>2</v>
      </c>
      <c r="F46" s="14" t="s">
        <v>284</v>
      </c>
      <c r="G46" s="15" t="s">
        <v>154</v>
      </c>
      <c r="H46" s="15"/>
      <c r="I46" s="7" t="s">
        <v>297</v>
      </c>
      <c r="J46" s="17" t="s">
        <v>283</v>
      </c>
      <c r="K46" s="14">
        <v>1</v>
      </c>
      <c r="L46" s="16">
        <v>0</v>
      </c>
      <c r="M46" s="17">
        <v>1</v>
      </c>
      <c r="N46" s="39" t="s">
        <v>382</v>
      </c>
      <c r="O46" s="51" t="s">
        <v>1034</v>
      </c>
      <c r="P46" s="17">
        <v>0</v>
      </c>
      <c r="Q46" s="17">
        <v>1</v>
      </c>
      <c r="R46" s="17">
        <v>0</v>
      </c>
      <c r="S46" s="202">
        <f t="shared" si="0"/>
        <v>66.666666666666657</v>
      </c>
    </row>
    <row r="47" spans="1:19" s="43" customFormat="1" ht="18.75" x14ac:dyDescent="0.25">
      <c r="A47" s="350">
        <v>41</v>
      </c>
      <c r="B47" s="15" t="s">
        <v>273</v>
      </c>
      <c r="C47" s="14" t="s">
        <v>426</v>
      </c>
      <c r="D47" s="15" t="s">
        <v>64</v>
      </c>
      <c r="E47" s="16">
        <v>105</v>
      </c>
      <c r="F47" s="14" t="s">
        <v>65</v>
      </c>
      <c r="G47" s="15" t="s">
        <v>154</v>
      </c>
      <c r="H47" s="15"/>
      <c r="I47" s="7" t="s">
        <v>297</v>
      </c>
      <c r="J47" s="17" t="s">
        <v>283</v>
      </c>
      <c r="K47" s="14">
        <v>1</v>
      </c>
      <c r="L47" s="16">
        <v>0</v>
      </c>
      <c r="M47" s="17">
        <v>1</v>
      </c>
      <c r="N47" s="39" t="s">
        <v>382</v>
      </c>
      <c r="O47" s="51" t="s">
        <v>907</v>
      </c>
      <c r="P47" s="17">
        <v>0</v>
      </c>
      <c r="Q47" s="17">
        <v>1</v>
      </c>
      <c r="R47" s="17">
        <v>0</v>
      </c>
      <c r="S47" s="202">
        <f t="shared" si="0"/>
        <v>66.666666666666657</v>
      </c>
    </row>
    <row r="48" spans="1:19" ht="123" customHeight="1" thickBot="1" x14ac:dyDescent="0.3">
      <c r="A48" s="350">
        <v>42</v>
      </c>
      <c r="B48" s="51" t="s">
        <v>155</v>
      </c>
      <c r="C48" s="50" t="s">
        <v>428</v>
      </c>
      <c r="D48" s="51" t="s">
        <v>156</v>
      </c>
      <c r="E48" s="52">
        <v>115</v>
      </c>
      <c r="F48" s="50" t="s">
        <v>157</v>
      </c>
      <c r="G48" s="51" t="s">
        <v>158</v>
      </c>
      <c r="H48" s="51"/>
      <c r="I48" s="53" t="s">
        <v>333</v>
      </c>
      <c r="J48" s="54" t="s">
        <v>289</v>
      </c>
      <c r="K48" s="50">
        <v>0</v>
      </c>
      <c r="L48" s="16">
        <v>0</v>
      </c>
      <c r="M48" s="54">
        <v>0</v>
      </c>
      <c r="N48" s="63" t="s">
        <v>381</v>
      </c>
      <c r="O48" s="51" t="s">
        <v>961</v>
      </c>
      <c r="P48" s="54">
        <v>1</v>
      </c>
      <c r="Q48" s="54">
        <v>2</v>
      </c>
      <c r="R48" s="54">
        <v>16</v>
      </c>
      <c r="S48" s="202">
        <f t="shared" si="0"/>
        <v>0</v>
      </c>
    </row>
    <row r="49" spans="1:24" s="18" customFormat="1" ht="90.75" thickBot="1" x14ac:dyDescent="0.3">
      <c r="A49" s="349">
        <v>43</v>
      </c>
      <c r="B49" s="15" t="s">
        <v>159</v>
      </c>
      <c r="C49" s="14" t="s">
        <v>427</v>
      </c>
      <c r="D49" s="15" t="s">
        <v>64</v>
      </c>
      <c r="E49" s="16">
        <v>25</v>
      </c>
      <c r="F49" s="14" t="s">
        <v>65</v>
      </c>
      <c r="G49" s="15" t="s">
        <v>158</v>
      </c>
      <c r="H49" s="15"/>
      <c r="I49" s="19" t="s">
        <v>333</v>
      </c>
      <c r="J49" s="17" t="s">
        <v>289</v>
      </c>
      <c r="K49" s="14">
        <v>0</v>
      </c>
      <c r="L49" s="16">
        <v>0</v>
      </c>
      <c r="M49" s="17">
        <v>1</v>
      </c>
      <c r="N49" s="39" t="s">
        <v>382</v>
      </c>
      <c r="O49" s="121" t="s">
        <v>962</v>
      </c>
      <c r="P49" s="17">
        <v>1</v>
      </c>
      <c r="Q49" s="17">
        <v>6</v>
      </c>
      <c r="R49" s="17">
        <v>0</v>
      </c>
      <c r="S49" s="202">
        <f t="shared" si="0"/>
        <v>33.333333333333329</v>
      </c>
    </row>
    <row r="50" spans="1:24" s="43" customFormat="1" ht="135.75" customHeight="1" x14ac:dyDescent="0.25">
      <c r="A50" s="349">
        <v>44</v>
      </c>
      <c r="B50" s="41" t="s">
        <v>160</v>
      </c>
      <c r="C50" s="4" t="s">
        <v>429</v>
      </c>
      <c r="D50" s="41" t="s">
        <v>161</v>
      </c>
      <c r="E50" s="8">
        <v>750</v>
      </c>
      <c r="F50" s="4" t="s">
        <v>74</v>
      </c>
      <c r="G50" s="41" t="s">
        <v>162</v>
      </c>
      <c r="H50" s="41"/>
      <c r="I50" s="5" t="s">
        <v>334</v>
      </c>
      <c r="J50" s="40" t="s">
        <v>289</v>
      </c>
      <c r="K50" s="4">
        <v>0</v>
      </c>
      <c r="L50" s="8">
        <v>0</v>
      </c>
      <c r="M50" s="195">
        <v>0</v>
      </c>
      <c r="N50" s="195" t="s">
        <v>381</v>
      </c>
      <c r="O50" s="205" t="s">
        <v>935</v>
      </c>
      <c r="P50" s="40">
        <v>2</v>
      </c>
      <c r="Q50" s="40">
        <v>2</v>
      </c>
      <c r="R50" s="40">
        <v>12</v>
      </c>
      <c r="S50" s="220">
        <f t="shared" si="0"/>
        <v>0</v>
      </c>
      <c r="T50" s="221"/>
      <c r="U50" s="218"/>
      <c r="V50" s="219"/>
      <c r="W50" s="219"/>
      <c r="X50" s="219"/>
    </row>
    <row r="51" spans="1:24" ht="45.75" thickBot="1" x14ac:dyDescent="0.3">
      <c r="A51" s="350">
        <v>45</v>
      </c>
      <c r="B51" s="36" t="s">
        <v>33</v>
      </c>
      <c r="C51" s="35" t="s">
        <v>430</v>
      </c>
      <c r="D51" s="36" t="s">
        <v>23</v>
      </c>
      <c r="E51" s="16">
        <v>624</v>
      </c>
      <c r="F51" s="35" t="s">
        <v>28</v>
      </c>
      <c r="G51" s="20" t="s">
        <v>34</v>
      </c>
      <c r="H51" s="20"/>
      <c r="I51" s="21" t="s">
        <v>291</v>
      </c>
      <c r="J51" s="17" t="s">
        <v>283</v>
      </c>
      <c r="K51" s="35">
        <v>1</v>
      </c>
      <c r="L51" s="16">
        <v>0</v>
      </c>
      <c r="M51" s="17">
        <v>1</v>
      </c>
      <c r="N51" s="39" t="s">
        <v>382</v>
      </c>
      <c r="O51" s="121" t="s">
        <v>1000</v>
      </c>
      <c r="P51" s="17">
        <v>0</v>
      </c>
      <c r="Q51" s="17">
        <v>1</v>
      </c>
      <c r="R51" s="17">
        <v>0</v>
      </c>
      <c r="S51" s="202">
        <f t="shared" si="0"/>
        <v>66.666666666666657</v>
      </c>
    </row>
    <row r="52" spans="1:24" ht="90" x14ac:dyDescent="0.25">
      <c r="A52" s="349">
        <v>46</v>
      </c>
      <c r="B52" s="41" t="s">
        <v>163</v>
      </c>
      <c r="C52" s="4" t="s">
        <v>431</v>
      </c>
      <c r="D52" s="41" t="s">
        <v>40</v>
      </c>
      <c r="E52" s="8">
        <v>60</v>
      </c>
      <c r="F52" s="4" t="s">
        <v>79</v>
      </c>
      <c r="G52" s="41" t="s">
        <v>164</v>
      </c>
      <c r="H52" s="41"/>
      <c r="I52" s="5" t="s">
        <v>335</v>
      </c>
      <c r="J52" s="40" t="s">
        <v>289</v>
      </c>
      <c r="K52" s="4">
        <v>0</v>
      </c>
      <c r="L52" s="16">
        <v>1</v>
      </c>
      <c r="M52" s="4">
        <v>0</v>
      </c>
      <c r="N52" s="8" t="s">
        <v>381</v>
      </c>
      <c r="O52" s="134" t="s">
        <v>963</v>
      </c>
      <c r="P52" s="40">
        <v>1</v>
      </c>
      <c r="Q52" s="40">
        <v>0</v>
      </c>
      <c r="R52" s="40">
        <v>9</v>
      </c>
      <c r="S52" s="202">
        <f t="shared" si="0"/>
        <v>33.333333333333329</v>
      </c>
    </row>
    <row r="53" spans="1:24" ht="66" customHeight="1" x14ac:dyDescent="0.25">
      <c r="A53" s="350">
        <v>47</v>
      </c>
      <c r="B53" s="15" t="s">
        <v>165</v>
      </c>
      <c r="C53" s="14" t="s">
        <v>432</v>
      </c>
      <c r="D53" s="15" t="s">
        <v>36</v>
      </c>
      <c r="E53" s="16">
        <v>800</v>
      </c>
      <c r="F53" s="14" t="s">
        <v>731</v>
      </c>
      <c r="G53" s="15" t="s">
        <v>45</v>
      </c>
      <c r="H53" s="15" t="s">
        <v>856</v>
      </c>
      <c r="I53" s="19" t="s">
        <v>336</v>
      </c>
      <c r="J53" s="17" t="s">
        <v>289</v>
      </c>
      <c r="K53" s="14">
        <v>1</v>
      </c>
      <c r="L53" s="16">
        <v>1</v>
      </c>
      <c r="M53" s="17">
        <v>1</v>
      </c>
      <c r="N53" s="39" t="s">
        <v>382</v>
      </c>
      <c r="O53" s="51" t="s">
        <v>936</v>
      </c>
      <c r="P53" s="17">
        <v>0</v>
      </c>
      <c r="Q53" s="17">
        <v>0</v>
      </c>
      <c r="R53" s="17">
        <v>0</v>
      </c>
      <c r="S53" s="202">
        <f t="shared" si="0"/>
        <v>100</v>
      </c>
    </row>
    <row r="54" spans="1:24" s="43" customFormat="1" ht="90.75" customHeight="1" x14ac:dyDescent="0.25">
      <c r="A54" s="348">
        <v>48</v>
      </c>
      <c r="B54" s="101" t="s">
        <v>168</v>
      </c>
      <c r="C54" s="195" t="s">
        <v>434</v>
      </c>
      <c r="D54" s="134" t="s">
        <v>21</v>
      </c>
      <c r="E54" s="196">
        <v>232</v>
      </c>
      <c r="F54" s="195" t="s">
        <v>55</v>
      </c>
      <c r="G54" s="134" t="s">
        <v>56</v>
      </c>
      <c r="H54" s="134"/>
      <c r="I54" s="70" t="s">
        <v>303</v>
      </c>
      <c r="J54" s="73" t="s">
        <v>289</v>
      </c>
      <c r="K54" s="195">
        <v>0</v>
      </c>
      <c r="L54" s="8">
        <v>0</v>
      </c>
      <c r="M54" s="195">
        <v>0</v>
      </c>
      <c r="N54" s="195" t="s">
        <v>381</v>
      </c>
      <c r="O54" s="205" t="s">
        <v>945</v>
      </c>
      <c r="P54" s="73">
        <v>9</v>
      </c>
      <c r="Q54" s="73">
        <v>9</v>
      </c>
      <c r="R54" s="73">
        <v>10</v>
      </c>
      <c r="S54" s="202">
        <f t="shared" si="0"/>
        <v>0</v>
      </c>
    </row>
    <row r="55" spans="1:24" ht="66.75" customHeight="1" x14ac:dyDescent="0.25">
      <c r="A55" s="353">
        <v>49</v>
      </c>
      <c r="B55" s="36" t="s">
        <v>35</v>
      </c>
      <c r="C55" s="35" t="s">
        <v>489</v>
      </c>
      <c r="D55" s="36" t="s">
        <v>18</v>
      </c>
      <c r="E55" s="16">
        <v>494</v>
      </c>
      <c r="F55" s="35" t="s">
        <v>37</v>
      </c>
      <c r="G55" s="36" t="s">
        <v>38</v>
      </c>
      <c r="H55" s="36"/>
      <c r="I55" s="19" t="s">
        <v>338</v>
      </c>
      <c r="J55" s="17" t="s">
        <v>289</v>
      </c>
      <c r="K55" s="35">
        <v>1</v>
      </c>
      <c r="L55" s="16">
        <v>1</v>
      </c>
      <c r="M55" s="17">
        <v>1</v>
      </c>
      <c r="N55" s="39" t="s">
        <v>382</v>
      </c>
      <c r="O55" s="51" t="s">
        <v>1025</v>
      </c>
      <c r="P55" s="17">
        <v>0</v>
      </c>
      <c r="Q55" s="17">
        <v>0</v>
      </c>
      <c r="R55" s="17">
        <v>0</v>
      </c>
      <c r="S55" s="202">
        <f t="shared" si="0"/>
        <v>100</v>
      </c>
    </row>
    <row r="56" spans="1:24" ht="85.5" customHeight="1" x14ac:dyDescent="0.25">
      <c r="A56" s="350">
        <v>50</v>
      </c>
      <c r="B56" s="15" t="s">
        <v>171</v>
      </c>
      <c r="C56" s="14" t="s">
        <v>435</v>
      </c>
      <c r="D56" s="15" t="s">
        <v>40</v>
      </c>
      <c r="E56" s="16">
        <v>315</v>
      </c>
      <c r="F56" s="14" t="s">
        <v>79</v>
      </c>
      <c r="G56" s="15" t="s">
        <v>172</v>
      </c>
      <c r="H56" s="15" t="s">
        <v>875</v>
      </c>
      <c r="I56" s="19" t="s">
        <v>340</v>
      </c>
      <c r="J56" s="17" t="s">
        <v>289</v>
      </c>
      <c r="K56" s="14">
        <v>0</v>
      </c>
      <c r="L56" s="16">
        <v>0</v>
      </c>
      <c r="M56" s="17">
        <v>1</v>
      </c>
      <c r="N56" s="39" t="s">
        <v>382</v>
      </c>
      <c r="O56" s="51" t="s">
        <v>964</v>
      </c>
      <c r="P56" s="17">
        <v>1</v>
      </c>
      <c r="Q56" s="17">
        <v>4</v>
      </c>
      <c r="R56" s="17">
        <v>0</v>
      </c>
      <c r="S56" s="202">
        <f t="shared" si="0"/>
        <v>33.333333333333329</v>
      </c>
    </row>
    <row r="57" spans="1:24" ht="57.75" customHeight="1" thickBot="1" x14ac:dyDescent="0.3">
      <c r="A57" s="350">
        <v>51</v>
      </c>
      <c r="B57" s="15" t="s">
        <v>173</v>
      </c>
      <c r="C57" s="14" t="s">
        <v>436</v>
      </c>
      <c r="D57" s="15" t="s">
        <v>64</v>
      </c>
      <c r="E57" s="16">
        <v>1525</v>
      </c>
      <c r="F57" s="14" t="s">
        <v>61</v>
      </c>
      <c r="G57" s="15" t="s">
        <v>174</v>
      </c>
      <c r="H57" s="15" t="s">
        <v>877</v>
      </c>
      <c r="I57" s="19" t="s">
        <v>341</v>
      </c>
      <c r="J57" s="17" t="s">
        <v>289</v>
      </c>
      <c r="K57" s="14">
        <v>0</v>
      </c>
      <c r="L57" s="16">
        <v>1</v>
      </c>
      <c r="M57" s="17">
        <v>1</v>
      </c>
      <c r="N57" s="39" t="s">
        <v>382</v>
      </c>
      <c r="O57" s="51" t="s">
        <v>954</v>
      </c>
      <c r="P57" s="17">
        <v>1</v>
      </c>
      <c r="Q57" s="17">
        <v>1</v>
      </c>
      <c r="R57" s="17">
        <v>0</v>
      </c>
      <c r="S57" s="202">
        <f t="shared" si="0"/>
        <v>66.666666666666657</v>
      </c>
    </row>
    <row r="58" spans="1:24" ht="123.75" customHeight="1" x14ac:dyDescent="0.25">
      <c r="A58" s="349">
        <v>52</v>
      </c>
      <c r="B58" s="15" t="s">
        <v>175</v>
      </c>
      <c r="C58" s="14" t="s">
        <v>437</v>
      </c>
      <c r="D58" s="15" t="s">
        <v>64</v>
      </c>
      <c r="E58" s="16">
        <v>951</v>
      </c>
      <c r="F58" s="14" t="s">
        <v>176</v>
      </c>
      <c r="G58" s="15" t="s">
        <v>114</v>
      </c>
      <c r="H58" s="15" t="s">
        <v>858</v>
      </c>
      <c r="I58" s="19" t="s">
        <v>342</v>
      </c>
      <c r="J58" s="17" t="s">
        <v>289</v>
      </c>
      <c r="K58" s="14">
        <v>0</v>
      </c>
      <c r="L58" s="16">
        <v>0</v>
      </c>
      <c r="M58" s="17">
        <v>0</v>
      </c>
      <c r="N58" s="39" t="s">
        <v>381</v>
      </c>
      <c r="O58" s="51" t="s">
        <v>965</v>
      </c>
      <c r="P58" s="17">
        <v>15</v>
      </c>
      <c r="Q58" s="17">
        <v>14</v>
      </c>
      <c r="R58" s="17">
        <v>10</v>
      </c>
      <c r="S58" s="202">
        <f t="shared" si="0"/>
        <v>0</v>
      </c>
    </row>
    <row r="59" spans="1:24" ht="81" customHeight="1" x14ac:dyDescent="0.25">
      <c r="A59" s="350">
        <v>53</v>
      </c>
      <c r="B59" s="15" t="s">
        <v>177</v>
      </c>
      <c r="C59" s="14" t="s">
        <v>438</v>
      </c>
      <c r="D59" s="15" t="s">
        <v>126</v>
      </c>
      <c r="E59" s="16">
        <v>364</v>
      </c>
      <c r="F59" s="14" t="s">
        <v>79</v>
      </c>
      <c r="G59" s="15" t="s">
        <v>178</v>
      </c>
      <c r="H59" s="15" t="s">
        <v>869</v>
      </c>
      <c r="I59" s="19" t="s">
        <v>343</v>
      </c>
      <c r="J59" s="17" t="s">
        <v>289</v>
      </c>
      <c r="K59" s="14">
        <v>0</v>
      </c>
      <c r="L59" s="16">
        <v>0</v>
      </c>
      <c r="M59" s="17">
        <v>1</v>
      </c>
      <c r="N59" s="39" t="s">
        <v>382</v>
      </c>
      <c r="O59" s="51" t="s">
        <v>966</v>
      </c>
      <c r="P59" s="17">
        <v>1</v>
      </c>
      <c r="Q59" s="17">
        <v>3</v>
      </c>
      <c r="R59" s="17">
        <v>0</v>
      </c>
      <c r="S59" s="202">
        <f t="shared" si="0"/>
        <v>33.333333333333329</v>
      </c>
    </row>
    <row r="60" spans="1:24" ht="75.75" thickBot="1" x14ac:dyDescent="0.3">
      <c r="A60" s="350">
        <v>54</v>
      </c>
      <c r="B60" s="15" t="s">
        <v>179</v>
      </c>
      <c r="C60" s="14">
        <v>29</v>
      </c>
      <c r="D60" s="15" t="s">
        <v>9</v>
      </c>
      <c r="E60" s="16">
        <v>260</v>
      </c>
      <c r="F60" s="14" t="s">
        <v>28</v>
      </c>
      <c r="G60" s="15" t="s">
        <v>180</v>
      </c>
      <c r="H60" s="15" t="s">
        <v>871</v>
      </c>
      <c r="I60" s="7" t="s">
        <v>298</v>
      </c>
      <c r="J60" s="17" t="s">
        <v>283</v>
      </c>
      <c r="K60" s="14">
        <v>1</v>
      </c>
      <c r="L60" s="16">
        <v>0</v>
      </c>
      <c r="M60" s="17">
        <v>1</v>
      </c>
      <c r="N60" s="39" t="s">
        <v>382</v>
      </c>
      <c r="O60" s="51" t="s">
        <v>967</v>
      </c>
      <c r="P60" s="17">
        <v>1</v>
      </c>
      <c r="Q60" s="17">
        <v>7</v>
      </c>
      <c r="R60" s="17">
        <v>0</v>
      </c>
      <c r="S60" s="202">
        <f t="shared" si="0"/>
        <v>66.666666666666657</v>
      </c>
    </row>
    <row r="61" spans="1:24" ht="71.25" customHeight="1" x14ac:dyDescent="0.25">
      <c r="A61" s="349">
        <v>55</v>
      </c>
      <c r="B61" s="15" t="s">
        <v>181</v>
      </c>
      <c r="C61" s="14" t="s">
        <v>439</v>
      </c>
      <c r="D61" s="15" t="s">
        <v>89</v>
      </c>
      <c r="E61" s="16">
        <v>1931</v>
      </c>
      <c r="F61" s="14" t="s">
        <v>182</v>
      </c>
      <c r="G61" s="15" t="s">
        <v>96</v>
      </c>
      <c r="H61" s="15" t="s">
        <v>880</v>
      </c>
      <c r="I61" s="19" t="s">
        <v>313</v>
      </c>
      <c r="J61" s="17" t="s">
        <v>289</v>
      </c>
      <c r="K61" s="14">
        <v>0</v>
      </c>
      <c r="L61" s="16">
        <v>0</v>
      </c>
      <c r="M61" s="17">
        <v>1</v>
      </c>
      <c r="N61" s="39" t="s">
        <v>382</v>
      </c>
      <c r="O61" s="51" t="s">
        <v>1003</v>
      </c>
      <c r="P61" s="17">
        <v>1</v>
      </c>
      <c r="Q61" s="17">
        <v>1</v>
      </c>
      <c r="R61" s="17">
        <v>0</v>
      </c>
      <c r="S61" s="202">
        <f t="shared" si="0"/>
        <v>33.333333333333329</v>
      </c>
    </row>
    <row r="62" spans="1:24" ht="108" customHeight="1" x14ac:dyDescent="0.25">
      <c r="A62" s="350">
        <v>56</v>
      </c>
      <c r="B62" s="15" t="s">
        <v>183</v>
      </c>
      <c r="C62" s="14" t="s">
        <v>440</v>
      </c>
      <c r="D62" s="15" t="s">
        <v>40</v>
      </c>
      <c r="E62" s="16">
        <v>700</v>
      </c>
      <c r="F62" s="14" t="s">
        <v>184</v>
      </c>
      <c r="G62" s="15" t="s">
        <v>185</v>
      </c>
      <c r="H62" s="15"/>
      <c r="I62" s="19" t="s">
        <v>344</v>
      </c>
      <c r="J62" s="17" t="s">
        <v>289</v>
      </c>
      <c r="K62" s="14">
        <v>1</v>
      </c>
      <c r="L62" s="16">
        <v>0</v>
      </c>
      <c r="M62" s="17">
        <v>1</v>
      </c>
      <c r="N62" s="39" t="s">
        <v>382</v>
      </c>
      <c r="O62" s="51" t="s">
        <v>1031</v>
      </c>
      <c r="P62" s="17">
        <v>0</v>
      </c>
      <c r="Q62" s="17">
        <v>1</v>
      </c>
      <c r="R62" s="17">
        <v>0</v>
      </c>
      <c r="S62" s="202">
        <f t="shared" si="0"/>
        <v>66.666666666666657</v>
      </c>
    </row>
    <row r="63" spans="1:24" ht="86.25" customHeight="1" thickBot="1" x14ac:dyDescent="0.3">
      <c r="A63" s="350">
        <v>57</v>
      </c>
      <c r="B63" s="15" t="s">
        <v>186</v>
      </c>
      <c r="C63" s="14" t="s">
        <v>441</v>
      </c>
      <c r="D63" s="15" t="s">
        <v>40</v>
      </c>
      <c r="E63" s="16">
        <v>773</v>
      </c>
      <c r="F63" s="14" t="s">
        <v>79</v>
      </c>
      <c r="G63" s="15" t="s">
        <v>277</v>
      </c>
      <c r="H63" s="15"/>
      <c r="I63" s="19" t="s">
        <v>345</v>
      </c>
      <c r="J63" s="17" t="s">
        <v>289</v>
      </c>
      <c r="K63" s="14">
        <v>0</v>
      </c>
      <c r="L63" s="16">
        <v>1</v>
      </c>
      <c r="M63" s="17">
        <v>1</v>
      </c>
      <c r="N63" s="39" t="s">
        <v>382</v>
      </c>
      <c r="O63" s="51" t="s">
        <v>968</v>
      </c>
      <c r="P63" s="17">
        <v>2</v>
      </c>
      <c r="Q63" s="17">
        <v>0</v>
      </c>
      <c r="R63" s="17">
        <v>0</v>
      </c>
      <c r="S63" s="202">
        <f t="shared" si="0"/>
        <v>66.666666666666657</v>
      </c>
    </row>
    <row r="64" spans="1:24" ht="90" x14ac:dyDescent="0.25">
      <c r="A64" s="349">
        <v>58</v>
      </c>
      <c r="B64" s="15" t="s">
        <v>187</v>
      </c>
      <c r="C64" s="14" t="s">
        <v>442</v>
      </c>
      <c r="D64" s="15" t="s">
        <v>64</v>
      </c>
      <c r="E64" s="16">
        <v>2000</v>
      </c>
      <c r="F64" s="14" t="s">
        <v>188</v>
      </c>
      <c r="G64" s="15" t="s">
        <v>22</v>
      </c>
      <c r="H64" s="15"/>
      <c r="I64" s="19" t="s">
        <v>365</v>
      </c>
      <c r="J64" s="17" t="s">
        <v>289</v>
      </c>
      <c r="K64" s="14">
        <v>0</v>
      </c>
      <c r="L64" s="16">
        <v>0</v>
      </c>
      <c r="M64" s="17">
        <v>1</v>
      </c>
      <c r="N64" s="39" t="s">
        <v>382</v>
      </c>
      <c r="O64" s="51" t="s">
        <v>969</v>
      </c>
      <c r="P64" s="17">
        <v>1</v>
      </c>
      <c r="Q64" s="17">
        <v>2</v>
      </c>
      <c r="R64" s="17">
        <v>0</v>
      </c>
      <c r="S64" s="202">
        <f t="shared" si="0"/>
        <v>33.333333333333329</v>
      </c>
    </row>
    <row r="65" spans="1:19" s="18" customFormat="1" ht="102" customHeight="1" x14ac:dyDescent="0.25">
      <c r="A65" s="350">
        <v>59</v>
      </c>
      <c r="B65" s="15" t="s">
        <v>190</v>
      </c>
      <c r="C65" s="14" t="s">
        <v>444</v>
      </c>
      <c r="D65" s="15" t="s">
        <v>117</v>
      </c>
      <c r="E65" s="16">
        <v>1200</v>
      </c>
      <c r="F65" s="14" t="s">
        <v>157</v>
      </c>
      <c r="G65" s="15" t="s">
        <v>191</v>
      </c>
      <c r="H65" s="15" t="s">
        <v>872</v>
      </c>
      <c r="I65" s="19" t="s">
        <v>346</v>
      </c>
      <c r="J65" s="17" t="s">
        <v>289</v>
      </c>
      <c r="K65" s="14">
        <v>0</v>
      </c>
      <c r="L65" s="16">
        <v>0</v>
      </c>
      <c r="M65" s="17">
        <v>1</v>
      </c>
      <c r="N65" s="39" t="s">
        <v>382</v>
      </c>
      <c r="O65" s="51" t="s">
        <v>970</v>
      </c>
      <c r="P65" s="17">
        <v>2</v>
      </c>
      <c r="Q65" s="17">
        <v>2</v>
      </c>
      <c r="R65" s="17">
        <v>0</v>
      </c>
      <c r="S65" s="202">
        <f t="shared" si="0"/>
        <v>33.333333333333329</v>
      </c>
    </row>
    <row r="66" spans="1:19" ht="117" customHeight="1" thickBot="1" x14ac:dyDescent="0.3">
      <c r="A66" s="350">
        <v>60</v>
      </c>
      <c r="B66" s="15" t="s">
        <v>192</v>
      </c>
      <c r="C66" s="14">
        <v>81</v>
      </c>
      <c r="D66" s="15" t="s">
        <v>42</v>
      </c>
      <c r="E66" s="16">
        <v>176</v>
      </c>
      <c r="F66" s="14" t="s">
        <v>193</v>
      </c>
      <c r="G66" s="15" t="s">
        <v>371</v>
      </c>
      <c r="H66" s="15"/>
      <c r="I66" s="38" t="s">
        <v>342</v>
      </c>
      <c r="J66" s="17" t="s">
        <v>289</v>
      </c>
      <c r="K66" s="14">
        <v>0</v>
      </c>
      <c r="L66" s="16">
        <v>0</v>
      </c>
      <c r="M66" s="17">
        <v>0</v>
      </c>
      <c r="N66" s="39" t="s">
        <v>382</v>
      </c>
      <c r="O66" s="134" t="s">
        <v>971</v>
      </c>
      <c r="P66" s="17">
        <v>15</v>
      </c>
      <c r="Q66" s="17">
        <v>16</v>
      </c>
      <c r="R66" s="17">
        <v>39</v>
      </c>
      <c r="S66" s="202">
        <f t="shared" si="0"/>
        <v>0</v>
      </c>
    </row>
    <row r="67" spans="1:19" ht="110.25" customHeight="1" x14ac:dyDescent="0.25">
      <c r="A67" s="349">
        <v>61</v>
      </c>
      <c r="B67" s="15" t="s">
        <v>194</v>
      </c>
      <c r="C67" s="14" t="s">
        <v>445</v>
      </c>
      <c r="D67" s="15" t="s">
        <v>30</v>
      </c>
      <c r="E67" s="16">
        <v>1600</v>
      </c>
      <c r="F67" s="14" t="s">
        <v>195</v>
      </c>
      <c r="G67" s="15" t="s">
        <v>8</v>
      </c>
      <c r="H67" s="15"/>
      <c r="I67" s="19" t="s">
        <v>299</v>
      </c>
      <c r="J67" s="17" t="s">
        <v>289</v>
      </c>
      <c r="K67" s="14">
        <v>1</v>
      </c>
      <c r="L67" s="16">
        <v>1</v>
      </c>
      <c r="M67" s="17">
        <v>0</v>
      </c>
      <c r="N67" s="39" t="s">
        <v>381</v>
      </c>
      <c r="O67" s="51" t="s">
        <v>972</v>
      </c>
      <c r="P67" s="17">
        <v>0</v>
      </c>
      <c r="Q67" s="17">
        <v>0</v>
      </c>
      <c r="R67" s="17">
        <v>9</v>
      </c>
      <c r="S67" s="202">
        <f t="shared" si="0"/>
        <v>66.666666666666657</v>
      </c>
    </row>
    <row r="68" spans="1:19" ht="88.5" customHeight="1" x14ac:dyDescent="0.25">
      <c r="A68" s="350">
        <v>62</v>
      </c>
      <c r="B68" s="15" t="s">
        <v>196</v>
      </c>
      <c r="C68" s="14" t="s">
        <v>446</v>
      </c>
      <c r="D68" s="15" t="s">
        <v>23</v>
      </c>
      <c r="E68" s="16">
        <v>1984</v>
      </c>
      <c r="F68" s="14" t="s">
        <v>288</v>
      </c>
      <c r="G68" s="15" t="s">
        <v>142</v>
      </c>
      <c r="H68" s="15"/>
      <c r="I68" s="7" t="s">
        <v>294</v>
      </c>
      <c r="J68" s="17" t="s">
        <v>283</v>
      </c>
      <c r="K68" s="14">
        <v>0</v>
      </c>
      <c r="L68" s="16">
        <v>0</v>
      </c>
      <c r="M68" s="17">
        <v>1</v>
      </c>
      <c r="N68" s="39" t="s">
        <v>382</v>
      </c>
      <c r="O68" s="51" t="s">
        <v>973</v>
      </c>
      <c r="P68" s="17">
        <v>4</v>
      </c>
      <c r="Q68" s="17">
        <v>1</v>
      </c>
      <c r="R68" s="17">
        <v>0</v>
      </c>
      <c r="S68" s="202">
        <f t="shared" si="0"/>
        <v>33.333333333333329</v>
      </c>
    </row>
    <row r="69" spans="1:19" ht="75.75" thickBot="1" x14ac:dyDescent="0.3">
      <c r="A69" s="350">
        <v>63</v>
      </c>
      <c r="B69" s="15" t="s">
        <v>197</v>
      </c>
      <c r="C69" s="14" t="s">
        <v>447</v>
      </c>
      <c r="D69" s="15" t="s">
        <v>60</v>
      </c>
      <c r="E69" s="16">
        <v>800</v>
      </c>
      <c r="F69" s="14" t="s">
        <v>157</v>
      </c>
      <c r="G69" s="15" t="s">
        <v>198</v>
      </c>
      <c r="H69" s="15"/>
      <c r="I69" s="19" t="s">
        <v>347</v>
      </c>
      <c r="J69" s="17" t="s">
        <v>289</v>
      </c>
      <c r="K69" s="14">
        <v>1</v>
      </c>
      <c r="L69" s="16">
        <v>0</v>
      </c>
      <c r="M69" s="17">
        <v>1</v>
      </c>
      <c r="N69" s="39" t="s">
        <v>382</v>
      </c>
      <c r="O69" s="51" t="s">
        <v>998</v>
      </c>
      <c r="P69" s="17">
        <v>0</v>
      </c>
      <c r="Q69" s="17">
        <v>2</v>
      </c>
      <c r="R69" s="17">
        <v>0</v>
      </c>
      <c r="S69" s="202">
        <f t="shared" si="0"/>
        <v>66.666666666666657</v>
      </c>
    </row>
    <row r="70" spans="1:19" ht="100.5" customHeight="1" x14ac:dyDescent="0.25">
      <c r="A70" s="349">
        <v>64</v>
      </c>
      <c r="B70" s="15" t="s">
        <v>199</v>
      </c>
      <c r="C70" s="14" t="s">
        <v>448</v>
      </c>
      <c r="D70" s="15" t="s">
        <v>200</v>
      </c>
      <c r="E70" s="16">
        <v>1000</v>
      </c>
      <c r="F70" s="14" t="s">
        <v>201</v>
      </c>
      <c r="G70" s="15" t="s">
        <v>202</v>
      </c>
      <c r="H70" s="15"/>
      <c r="I70" s="19" t="s">
        <v>348</v>
      </c>
      <c r="J70" s="17" t="s">
        <v>289</v>
      </c>
      <c r="K70" s="14">
        <v>0</v>
      </c>
      <c r="L70" s="16">
        <v>0</v>
      </c>
      <c r="M70" s="17">
        <v>0</v>
      </c>
      <c r="N70" s="39" t="s">
        <v>382</v>
      </c>
      <c r="O70" s="51" t="s">
        <v>974</v>
      </c>
      <c r="P70" s="17">
        <v>3</v>
      </c>
      <c r="Q70" s="17">
        <v>3</v>
      </c>
      <c r="R70" s="17">
        <v>8</v>
      </c>
      <c r="S70" s="202">
        <f t="shared" si="0"/>
        <v>0</v>
      </c>
    </row>
    <row r="71" spans="1:19" ht="40.5" customHeight="1" x14ac:dyDescent="0.25">
      <c r="A71" s="350">
        <v>65</v>
      </c>
      <c r="B71" s="15" t="s">
        <v>206</v>
      </c>
      <c r="C71" s="14" t="s">
        <v>450</v>
      </c>
      <c r="D71" s="15" t="s">
        <v>207</v>
      </c>
      <c r="E71" s="16">
        <v>1522</v>
      </c>
      <c r="F71" s="14" t="s">
        <v>27</v>
      </c>
      <c r="G71" s="15" t="s">
        <v>287</v>
      </c>
      <c r="H71" s="15" t="s">
        <v>879</v>
      </c>
      <c r="I71" s="7" t="s">
        <v>368</v>
      </c>
      <c r="J71" s="17" t="s">
        <v>283</v>
      </c>
      <c r="K71" s="14">
        <v>1</v>
      </c>
      <c r="L71" s="16">
        <v>1</v>
      </c>
      <c r="M71" s="17">
        <v>1</v>
      </c>
      <c r="N71" s="39" t="s">
        <v>382</v>
      </c>
      <c r="O71" s="51"/>
      <c r="P71" s="17">
        <v>0</v>
      </c>
      <c r="Q71" s="17">
        <v>0</v>
      </c>
      <c r="R71" s="17">
        <v>0</v>
      </c>
      <c r="S71" s="202">
        <f t="shared" si="0"/>
        <v>100</v>
      </c>
    </row>
    <row r="72" spans="1:19" ht="30.75" thickBot="1" x14ac:dyDescent="0.3">
      <c r="A72" s="350">
        <v>66</v>
      </c>
      <c r="B72" s="15" t="s">
        <v>208</v>
      </c>
      <c r="C72" s="14" t="s">
        <v>451</v>
      </c>
      <c r="D72" s="15" t="s">
        <v>41</v>
      </c>
      <c r="E72" s="16">
        <v>1775</v>
      </c>
      <c r="F72" s="14" t="s">
        <v>209</v>
      </c>
      <c r="G72" s="15" t="s">
        <v>26</v>
      </c>
      <c r="H72" s="15"/>
      <c r="I72" s="19" t="s">
        <v>318</v>
      </c>
      <c r="J72" s="17" t="s">
        <v>289</v>
      </c>
      <c r="K72" s="14">
        <v>0</v>
      </c>
      <c r="L72" s="16">
        <v>1</v>
      </c>
      <c r="M72" s="17">
        <v>0</v>
      </c>
      <c r="N72" s="39" t="s">
        <v>382</v>
      </c>
      <c r="O72" s="121" t="s">
        <v>975</v>
      </c>
      <c r="P72" s="17">
        <v>1</v>
      </c>
      <c r="Q72" s="17">
        <v>0</v>
      </c>
      <c r="R72" s="17">
        <v>20</v>
      </c>
      <c r="S72" s="202">
        <f t="shared" si="0"/>
        <v>33.333333333333329</v>
      </c>
    </row>
    <row r="73" spans="1:19" ht="90" x14ac:dyDescent="0.25">
      <c r="A73" s="349">
        <v>67</v>
      </c>
      <c r="B73" s="15" t="s">
        <v>210</v>
      </c>
      <c r="C73" s="14" t="s">
        <v>452</v>
      </c>
      <c r="D73" s="15" t="s">
        <v>29</v>
      </c>
      <c r="E73" s="16">
        <v>81</v>
      </c>
      <c r="F73" s="14" t="s">
        <v>211</v>
      </c>
      <c r="G73" s="15" t="s">
        <v>130</v>
      </c>
      <c r="H73" s="15"/>
      <c r="I73" s="19" t="s">
        <v>324</v>
      </c>
      <c r="J73" s="17" t="s">
        <v>289</v>
      </c>
      <c r="K73" s="14">
        <v>0</v>
      </c>
      <c r="L73" s="16">
        <v>0</v>
      </c>
      <c r="M73" s="17">
        <v>1</v>
      </c>
      <c r="N73" s="39" t="s">
        <v>382</v>
      </c>
      <c r="O73" s="51" t="s">
        <v>976</v>
      </c>
      <c r="P73" s="17">
        <v>2</v>
      </c>
      <c r="Q73" s="17">
        <v>1</v>
      </c>
      <c r="R73" s="17">
        <v>0</v>
      </c>
      <c r="S73" s="202">
        <f t="shared" si="0"/>
        <v>33.333333333333329</v>
      </c>
    </row>
    <row r="74" spans="1:19" ht="47.25" x14ac:dyDescent="0.25">
      <c r="A74" s="350">
        <v>68</v>
      </c>
      <c r="B74" s="15" t="s">
        <v>212</v>
      </c>
      <c r="C74" s="14" t="s">
        <v>453</v>
      </c>
      <c r="D74" s="15" t="s">
        <v>29</v>
      </c>
      <c r="E74" s="16">
        <v>142</v>
      </c>
      <c r="F74" s="14" t="s">
        <v>55</v>
      </c>
      <c r="G74" s="15" t="s">
        <v>213</v>
      </c>
      <c r="H74" s="15" t="s">
        <v>855</v>
      </c>
      <c r="I74" s="19" t="s">
        <v>349</v>
      </c>
      <c r="J74" s="17" t="s">
        <v>289</v>
      </c>
      <c r="K74" s="14">
        <v>1</v>
      </c>
      <c r="L74" s="16">
        <v>1</v>
      </c>
      <c r="M74" s="17">
        <v>1</v>
      </c>
      <c r="N74" s="39" t="s">
        <v>382</v>
      </c>
      <c r="O74" s="51"/>
      <c r="P74" s="17">
        <v>0</v>
      </c>
      <c r="Q74" s="17">
        <v>0</v>
      </c>
      <c r="R74" s="17">
        <v>0</v>
      </c>
      <c r="S74" s="202">
        <f t="shared" si="0"/>
        <v>100</v>
      </c>
    </row>
    <row r="75" spans="1:19" ht="60.75" thickBot="1" x14ac:dyDescent="0.3">
      <c r="A75" s="350">
        <v>69</v>
      </c>
      <c r="B75" s="15" t="s">
        <v>214</v>
      </c>
      <c r="C75" s="14" t="s">
        <v>454</v>
      </c>
      <c r="D75" s="15" t="s">
        <v>23</v>
      </c>
      <c r="E75" s="16">
        <v>693</v>
      </c>
      <c r="F75" s="14" t="s">
        <v>27</v>
      </c>
      <c r="G75" s="15" t="s">
        <v>215</v>
      </c>
      <c r="H75" s="15"/>
      <c r="I75" s="7" t="s">
        <v>372</v>
      </c>
      <c r="J75" s="17" t="s">
        <v>283</v>
      </c>
      <c r="K75" s="14">
        <v>1</v>
      </c>
      <c r="L75" s="16">
        <v>0</v>
      </c>
      <c r="M75" s="17">
        <v>1</v>
      </c>
      <c r="N75" s="39" t="s">
        <v>382</v>
      </c>
      <c r="O75" s="51" t="s">
        <v>1033</v>
      </c>
      <c r="P75" s="17">
        <v>0</v>
      </c>
      <c r="Q75" s="17">
        <v>1</v>
      </c>
      <c r="R75" s="17">
        <v>0</v>
      </c>
      <c r="S75" s="202">
        <f t="shared" si="0"/>
        <v>66.666666666666657</v>
      </c>
    </row>
    <row r="76" spans="1:19" ht="114" customHeight="1" x14ac:dyDescent="0.25">
      <c r="A76" s="349">
        <v>70</v>
      </c>
      <c r="B76" s="15" t="s">
        <v>275</v>
      </c>
      <c r="C76" s="14" t="s">
        <v>455</v>
      </c>
      <c r="D76" s="15" t="s">
        <v>23</v>
      </c>
      <c r="E76" s="16">
        <v>8</v>
      </c>
      <c r="F76" s="14" t="s">
        <v>216</v>
      </c>
      <c r="G76" s="15" t="s">
        <v>217</v>
      </c>
      <c r="H76" s="15"/>
      <c r="I76" s="7" t="s">
        <v>367</v>
      </c>
      <c r="J76" s="17" t="s">
        <v>283</v>
      </c>
      <c r="K76" s="14">
        <v>0</v>
      </c>
      <c r="L76" s="16">
        <v>0</v>
      </c>
      <c r="M76" s="17">
        <v>1</v>
      </c>
      <c r="N76" s="39" t="s">
        <v>382</v>
      </c>
      <c r="O76" s="121" t="s">
        <v>905</v>
      </c>
      <c r="P76" s="17">
        <v>14</v>
      </c>
      <c r="Q76" s="17">
        <v>15</v>
      </c>
      <c r="R76" s="17">
        <v>0</v>
      </c>
      <c r="S76" s="202">
        <f t="shared" ref="S76:S107" si="1">(K76+L76+M76)/3*100</f>
        <v>33.333333333333329</v>
      </c>
    </row>
    <row r="77" spans="1:19" ht="60" x14ac:dyDescent="0.25">
      <c r="A77" s="350">
        <v>71</v>
      </c>
      <c r="B77" s="15" t="s">
        <v>377</v>
      </c>
      <c r="C77" s="54" t="s">
        <v>456</v>
      </c>
      <c r="D77" s="51" t="s">
        <v>379</v>
      </c>
      <c r="E77" s="60">
        <v>2510</v>
      </c>
      <c r="F77" s="61" t="s">
        <v>7</v>
      </c>
      <c r="G77" s="62" t="s">
        <v>380</v>
      </c>
      <c r="H77" s="62" t="s">
        <v>868</v>
      </c>
      <c r="I77" s="63" t="s">
        <v>828</v>
      </c>
      <c r="J77" s="63" t="s">
        <v>289</v>
      </c>
      <c r="K77" s="16">
        <v>1</v>
      </c>
      <c r="L77" s="16">
        <v>0</v>
      </c>
      <c r="M77" s="17">
        <v>1</v>
      </c>
      <c r="N77" s="50" t="s">
        <v>382</v>
      </c>
      <c r="O77" s="51" t="s">
        <v>937</v>
      </c>
      <c r="P77" s="17">
        <v>0</v>
      </c>
      <c r="Q77" s="17">
        <v>1</v>
      </c>
      <c r="R77" s="17">
        <v>0</v>
      </c>
      <c r="S77" s="202">
        <f t="shared" si="1"/>
        <v>66.666666666666657</v>
      </c>
    </row>
    <row r="78" spans="1:19" ht="105.75" thickBot="1" x14ac:dyDescent="0.3">
      <c r="A78" s="350">
        <v>72</v>
      </c>
      <c r="B78" s="15" t="s">
        <v>218</v>
      </c>
      <c r="C78" s="14" t="s">
        <v>457</v>
      </c>
      <c r="D78" s="15" t="s">
        <v>219</v>
      </c>
      <c r="E78" s="16">
        <v>128</v>
      </c>
      <c r="F78" s="14" t="s">
        <v>220</v>
      </c>
      <c r="G78" s="32" t="s">
        <v>221</v>
      </c>
      <c r="H78" s="32" t="s">
        <v>867</v>
      </c>
      <c r="I78" s="19" t="s">
        <v>350</v>
      </c>
      <c r="J78" s="17" t="s">
        <v>289</v>
      </c>
      <c r="K78" s="14">
        <v>0</v>
      </c>
      <c r="L78" s="16">
        <v>0</v>
      </c>
      <c r="M78" s="17">
        <v>0</v>
      </c>
      <c r="N78" s="39" t="s">
        <v>382</v>
      </c>
      <c r="O78" s="51" t="s">
        <v>977</v>
      </c>
      <c r="P78" s="17">
        <v>1</v>
      </c>
      <c r="Q78" s="17">
        <v>2</v>
      </c>
      <c r="R78" s="17">
        <v>3</v>
      </c>
      <c r="S78" s="202">
        <f t="shared" si="1"/>
        <v>0</v>
      </c>
    </row>
    <row r="79" spans="1:19" ht="63.75" customHeight="1" x14ac:dyDescent="0.25">
      <c r="A79" s="349">
        <v>73</v>
      </c>
      <c r="B79" s="15" t="s">
        <v>222</v>
      </c>
      <c r="C79" s="14" t="s">
        <v>458</v>
      </c>
      <c r="D79" s="15" t="s">
        <v>10</v>
      </c>
      <c r="E79" s="16">
        <v>500</v>
      </c>
      <c r="F79" s="14" t="s">
        <v>25</v>
      </c>
      <c r="G79" s="15" t="s">
        <v>223</v>
      </c>
      <c r="H79" s="15"/>
      <c r="I79" s="19" t="s">
        <v>351</v>
      </c>
      <c r="J79" s="17" t="s">
        <v>289</v>
      </c>
      <c r="K79" s="14">
        <v>0</v>
      </c>
      <c r="L79" s="16">
        <v>0</v>
      </c>
      <c r="M79" s="17">
        <v>1</v>
      </c>
      <c r="N79" s="39" t="s">
        <v>382</v>
      </c>
      <c r="O79" s="51" t="s">
        <v>978</v>
      </c>
      <c r="P79" s="17">
        <v>2</v>
      </c>
      <c r="Q79" s="17">
        <v>1</v>
      </c>
      <c r="R79" s="17">
        <v>0</v>
      </c>
      <c r="S79" s="202">
        <f t="shared" si="1"/>
        <v>33.333333333333329</v>
      </c>
    </row>
    <row r="80" spans="1:19" ht="96.75" customHeight="1" x14ac:dyDescent="0.25">
      <c r="A80" s="350">
        <v>74</v>
      </c>
      <c r="B80" s="15" t="s">
        <v>224</v>
      </c>
      <c r="C80" s="14" t="s">
        <v>459</v>
      </c>
      <c r="D80" s="15" t="s">
        <v>24</v>
      </c>
      <c r="E80" s="16">
        <v>1455</v>
      </c>
      <c r="F80" s="14" t="s">
        <v>65</v>
      </c>
      <c r="G80" s="15" t="s">
        <v>225</v>
      </c>
      <c r="H80" s="15" t="s">
        <v>881</v>
      </c>
      <c r="I80" s="19" t="s">
        <v>352</v>
      </c>
      <c r="J80" s="17" t="s">
        <v>289</v>
      </c>
      <c r="K80" s="14">
        <v>0</v>
      </c>
      <c r="L80" s="16">
        <v>0</v>
      </c>
      <c r="M80" s="17">
        <v>1</v>
      </c>
      <c r="N80" s="39" t="s">
        <v>382</v>
      </c>
      <c r="O80" s="51" t="s">
        <v>979</v>
      </c>
      <c r="P80" s="17">
        <v>1</v>
      </c>
      <c r="Q80" s="17">
        <v>1</v>
      </c>
      <c r="R80" s="17">
        <v>0</v>
      </c>
      <c r="S80" s="202">
        <f t="shared" si="1"/>
        <v>33.333333333333329</v>
      </c>
    </row>
    <row r="81" spans="1:19" ht="78" customHeight="1" thickBot="1" x14ac:dyDescent="0.3">
      <c r="A81" s="350">
        <v>75</v>
      </c>
      <c r="B81" s="15" t="s">
        <v>226</v>
      </c>
      <c r="C81" s="14" t="s">
        <v>460</v>
      </c>
      <c r="D81" s="15" t="s">
        <v>60</v>
      </c>
      <c r="E81" s="16">
        <v>1185</v>
      </c>
      <c r="F81" s="14" t="s">
        <v>157</v>
      </c>
      <c r="G81" s="15" t="s">
        <v>227</v>
      </c>
      <c r="H81" s="15"/>
      <c r="I81" s="19" t="s">
        <v>353</v>
      </c>
      <c r="J81" s="17" t="s">
        <v>289</v>
      </c>
      <c r="K81" s="14">
        <v>1</v>
      </c>
      <c r="L81" s="16">
        <v>1</v>
      </c>
      <c r="M81" s="50">
        <v>1</v>
      </c>
      <c r="N81" s="50" t="s">
        <v>381</v>
      </c>
      <c r="O81" s="229" t="s">
        <v>946</v>
      </c>
      <c r="P81" s="17">
        <v>0</v>
      </c>
      <c r="Q81" s="17">
        <v>0</v>
      </c>
      <c r="R81" s="17">
        <v>14</v>
      </c>
      <c r="S81" s="202">
        <f t="shared" si="1"/>
        <v>100</v>
      </c>
    </row>
    <row r="82" spans="1:19" ht="80.25" customHeight="1" x14ac:dyDescent="0.25">
      <c r="A82" s="349">
        <v>76</v>
      </c>
      <c r="B82" s="15" t="s">
        <v>228</v>
      </c>
      <c r="C82" s="14" t="s">
        <v>461</v>
      </c>
      <c r="D82" s="15" t="s">
        <v>10</v>
      </c>
      <c r="E82" s="16">
        <v>532</v>
      </c>
      <c r="F82" s="14" t="s">
        <v>65</v>
      </c>
      <c r="G82" s="15" t="s">
        <v>229</v>
      </c>
      <c r="H82" s="15"/>
      <c r="I82" s="19" t="s">
        <v>363</v>
      </c>
      <c r="J82" s="17" t="s">
        <v>289</v>
      </c>
      <c r="K82" s="14">
        <v>0</v>
      </c>
      <c r="L82" s="16">
        <v>1</v>
      </c>
      <c r="M82" s="17">
        <v>1</v>
      </c>
      <c r="N82" s="39" t="s">
        <v>382</v>
      </c>
      <c r="O82" s="51" t="s">
        <v>980</v>
      </c>
      <c r="P82" s="17">
        <v>1</v>
      </c>
      <c r="Q82" s="17">
        <v>0</v>
      </c>
      <c r="R82" s="17">
        <v>0</v>
      </c>
      <c r="S82" s="202">
        <f t="shared" si="1"/>
        <v>66.666666666666657</v>
      </c>
    </row>
    <row r="83" spans="1:19" ht="30" x14ac:dyDescent="0.25">
      <c r="A83" s="350">
        <v>77</v>
      </c>
      <c r="B83" s="15" t="s">
        <v>230</v>
      </c>
      <c r="C83" s="14" t="s">
        <v>462</v>
      </c>
      <c r="D83" s="15" t="s">
        <v>64</v>
      </c>
      <c r="E83" s="16">
        <v>68</v>
      </c>
      <c r="F83" s="14" t="s">
        <v>65</v>
      </c>
      <c r="G83" s="15" t="s">
        <v>231</v>
      </c>
      <c r="H83" s="15"/>
      <c r="I83" s="19" t="s">
        <v>364</v>
      </c>
      <c r="J83" s="17" t="s">
        <v>289</v>
      </c>
      <c r="K83" s="14">
        <v>1</v>
      </c>
      <c r="L83" s="16">
        <v>1</v>
      </c>
      <c r="M83" s="17">
        <v>1</v>
      </c>
      <c r="N83" s="39" t="s">
        <v>382</v>
      </c>
      <c r="O83" s="51" t="s">
        <v>938</v>
      </c>
      <c r="P83" s="17">
        <v>0</v>
      </c>
      <c r="Q83" s="17">
        <v>0</v>
      </c>
      <c r="R83" s="17">
        <v>0</v>
      </c>
      <c r="S83" s="202">
        <f t="shared" si="1"/>
        <v>100</v>
      </c>
    </row>
    <row r="84" spans="1:19" ht="30.75" thickBot="1" x14ac:dyDescent="0.3">
      <c r="A84" s="350">
        <v>78</v>
      </c>
      <c r="B84" s="15" t="s">
        <v>232</v>
      </c>
      <c r="C84" s="14" t="s">
        <v>463</v>
      </c>
      <c r="D84" s="15" t="s">
        <v>112</v>
      </c>
      <c r="E84" s="16">
        <v>642</v>
      </c>
      <c r="F84" s="14" t="s">
        <v>233</v>
      </c>
      <c r="G84" s="15" t="s">
        <v>234</v>
      </c>
      <c r="H84" s="15" t="s">
        <v>857</v>
      </c>
      <c r="I84" s="19" t="s">
        <v>354</v>
      </c>
      <c r="J84" s="17" t="s">
        <v>289</v>
      </c>
      <c r="K84" s="14">
        <v>1</v>
      </c>
      <c r="L84" s="16">
        <v>1</v>
      </c>
      <c r="M84" s="17">
        <v>1</v>
      </c>
      <c r="N84" s="39" t="s">
        <v>382</v>
      </c>
      <c r="O84" s="51" t="s">
        <v>906</v>
      </c>
      <c r="P84" s="17">
        <v>0</v>
      </c>
      <c r="Q84" s="17">
        <v>0</v>
      </c>
      <c r="R84" s="17">
        <v>0</v>
      </c>
      <c r="S84" s="202">
        <f t="shared" si="1"/>
        <v>100</v>
      </c>
    </row>
    <row r="85" spans="1:19" ht="100.5" customHeight="1" thickBot="1" x14ac:dyDescent="0.3">
      <c r="A85" s="349">
        <v>79</v>
      </c>
      <c r="B85" s="15" t="s">
        <v>235</v>
      </c>
      <c r="C85" s="14" t="s">
        <v>464</v>
      </c>
      <c r="D85" s="15" t="s">
        <v>64</v>
      </c>
      <c r="E85" s="16">
        <v>204</v>
      </c>
      <c r="F85" s="14" t="s">
        <v>65</v>
      </c>
      <c r="G85" s="15" t="s">
        <v>19</v>
      </c>
      <c r="H85" s="15"/>
      <c r="I85" s="19" t="s">
        <v>292</v>
      </c>
      <c r="J85" s="17" t="s">
        <v>289</v>
      </c>
      <c r="K85" s="14">
        <v>1</v>
      </c>
      <c r="L85" s="16">
        <v>0</v>
      </c>
      <c r="M85" s="17">
        <v>0</v>
      </c>
      <c r="N85" s="39" t="s">
        <v>381</v>
      </c>
      <c r="O85" s="51" t="s">
        <v>981</v>
      </c>
      <c r="P85" s="17">
        <v>1</v>
      </c>
      <c r="Q85" s="17">
        <v>1</v>
      </c>
      <c r="R85" s="17">
        <v>29</v>
      </c>
      <c r="S85" s="202">
        <f t="shared" si="1"/>
        <v>33.333333333333329</v>
      </c>
    </row>
    <row r="86" spans="1:19" s="43" customFormat="1" ht="30" x14ac:dyDescent="0.25">
      <c r="A86" s="349">
        <v>80</v>
      </c>
      <c r="B86" s="41" t="s">
        <v>236</v>
      </c>
      <c r="C86" s="4" t="s">
        <v>465</v>
      </c>
      <c r="D86" s="41" t="s">
        <v>39</v>
      </c>
      <c r="E86" s="8">
        <v>300</v>
      </c>
      <c r="F86" s="4" t="s">
        <v>82</v>
      </c>
      <c r="G86" s="41" t="s">
        <v>20</v>
      </c>
      <c r="H86" s="41"/>
      <c r="I86" s="5" t="s">
        <v>300</v>
      </c>
      <c r="J86" s="40" t="s">
        <v>289</v>
      </c>
      <c r="K86" s="4">
        <v>1</v>
      </c>
      <c r="L86" s="8">
        <v>1</v>
      </c>
      <c r="M86" s="40">
        <v>1</v>
      </c>
      <c r="N86" s="169" t="s">
        <v>382</v>
      </c>
      <c r="O86" s="206" t="s">
        <v>938</v>
      </c>
      <c r="P86" s="40">
        <v>0</v>
      </c>
      <c r="Q86" s="40">
        <v>0</v>
      </c>
      <c r="R86" s="40">
        <v>0</v>
      </c>
      <c r="S86" s="207">
        <f t="shared" si="1"/>
        <v>100</v>
      </c>
    </row>
    <row r="87" spans="1:19" ht="65.45" customHeight="1" thickBot="1" x14ac:dyDescent="0.3">
      <c r="A87" s="350">
        <v>81</v>
      </c>
      <c r="B87" s="15" t="s">
        <v>237</v>
      </c>
      <c r="C87" s="14" t="s">
        <v>466</v>
      </c>
      <c r="D87" s="15" t="s">
        <v>112</v>
      </c>
      <c r="E87" s="16">
        <v>241</v>
      </c>
      <c r="F87" s="14" t="s">
        <v>238</v>
      </c>
      <c r="G87" s="15" t="s">
        <v>239</v>
      </c>
      <c r="H87" s="15" t="s">
        <v>870</v>
      </c>
      <c r="I87" s="19" t="s">
        <v>362</v>
      </c>
      <c r="J87" s="17" t="s">
        <v>289</v>
      </c>
      <c r="K87" s="14">
        <v>1</v>
      </c>
      <c r="L87" s="16">
        <v>0</v>
      </c>
      <c r="M87" s="17">
        <v>1</v>
      </c>
      <c r="N87" s="39" t="s">
        <v>382</v>
      </c>
      <c r="O87" s="51" t="s">
        <v>983</v>
      </c>
      <c r="P87" s="17">
        <v>0</v>
      </c>
      <c r="Q87" s="17">
        <v>1</v>
      </c>
      <c r="R87" s="17">
        <v>0</v>
      </c>
      <c r="S87" s="202">
        <f t="shared" si="1"/>
        <v>66.666666666666657</v>
      </c>
    </row>
    <row r="88" spans="1:19" ht="96.75" customHeight="1" x14ac:dyDescent="0.25">
      <c r="A88" s="349">
        <v>82</v>
      </c>
      <c r="B88" s="36" t="s">
        <v>43</v>
      </c>
      <c r="C88" s="35" t="s">
        <v>467</v>
      </c>
      <c r="D88" s="36" t="s">
        <v>10</v>
      </c>
      <c r="E88" s="16">
        <v>500</v>
      </c>
      <c r="F88" s="35" t="s">
        <v>12</v>
      </c>
      <c r="G88" s="36" t="s">
        <v>44</v>
      </c>
      <c r="H88" s="36"/>
      <c r="I88" s="19" t="s">
        <v>355</v>
      </c>
      <c r="J88" s="17" t="s">
        <v>289</v>
      </c>
      <c r="K88" s="35">
        <v>0</v>
      </c>
      <c r="L88" s="16">
        <v>0</v>
      </c>
      <c r="M88" s="17">
        <v>1</v>
      </c>
      <c r="N88" s="39" t="s">
        <v>382</v>
      </c>
      <c r="O88" s="51" t="s">
        <v>984</v>
      </c>
      <c r="P88" s="17">
        <v>3</v>
      </c>
      <c r="Q88" s="17">
        <v>1</v>
      </c>
      <c r="R88" s="17">
        <v>0</v>
      </c>
      <c r="S88" s="202">
        <f t="shared" si="1"/>
        <v>33.333333333333329</v>
      </c>
    </row>
    <row r="89" spans="1:19" ht="105" x14ac:dyDescent="0.25">
      <c r="A89" s="350">
        <v>83</v>
      </c>
      <c r="B89" s="15" t="s">
        <v>240</v>
      </c>
      <c r="C89" s="14" t="s">
        <v>468</v>
      </c>
      <c r="D89" s="15" t="s">
        <v>64</v>
      </c>
      <c r="E89" s="16">
        <v>4</v>
      </c>
      <c r="F89" s="14" t="s">
        <v>61</v>
      </c>
      <c r="G89" s="15" t="s">
        <v>241</v>
      </c>
      <c r="H89" s="15"/>
      <c r="I89" s="19" t="s">
        <v>356</v>
      </c>
      <c r="J89" s="17" t="s">
        <v>289</v>
      </c>
      <c r="K89" s="14">
        <v>0</v>
      </c>
      <c r="L89" s="16">
        <v>0</v>
      </c>
      <c r="M89" s="17">
        <v>1</v>
      </c>
      <c r="N89" s="39" t="s">
        <v>382</v>
      </c>
      <c r="O89" s="51" t="s">
        <v>985</v>
      </c>
      <c r="P89" s="17">
        <v>5</v>
      </c>
      <c r="Q89" s="17">
        <v>12</v>
      </c>
      <c r="R89" s="17">
        <v>0</v>
      </c>
      <c r="S89" s="202">
        <f t="shared" si="1"/>
        <v>33.333333333333329</v>
      </c>
    </row>
    <row r="90" spans="1:19" ht="105.75" thickBot="1" x14ac:dyDescent="0.3">
      <c r="A90" s="350">
        <v>84</v>
      </c>
      <c r="B90" s="15" t="s">
        <v>242</v>
      </c>
      <c r="C90" s="14" t="s">
        <v>488</v>
      </c>
      <c r="D90" s="15" t="s">
        <v>16</v>
      </c>
      <c r="E90" s="16">
        <v>97</v>
      </c>
      <c r="F90" s="14" t="s">
        <v>243</v>
      </c>
      <c r="G90" s="15" t="s">
        <v>170</v>
      </c>
      <c r="H90" s="15"/>
      <c r="I90" s="19" t="s">
        <v>339</v>
      </c>
      <c r="J90" s="17" t="s">
        <v>289</v>
      </c>
      <c r="K90" s="14">
        <v>0</v>
      </c>
      <c r="L90" s="16">
        <v>0</v>
      </c>
      <c r="M90" s="17">
        <v>0</v>
      </c>
      <c r="N90" s="39" t="s">
        <v>382</v>
      </c>
      <c r="O90" s="51" t="s">
        <v>986</v>
      </c>
      <c r="P90" s="17">
        <v>2</v>
      </c>
      <c r="Q90" s="17">
        <v>2</v>
      </c>
      <c r="R90" s="17">
        <v>4</v>
      </c>
      <c r="S90" s="202">
        <f t="shared" si="1"/>
        <v>0</v>
      </c>
    </row>
    <row r="91" spans="1:19" ht="18.75" x14ac:dyDescent="0.25">
      <c r="A91" s="349">
        <v>85</v>
      </c>
      <c r="B91" s="15" t="s">
        <v>244</v>
      </c>
      <c r="C91" s="14" t="s">
        <v>469</v>
      </c>
      <c r="D91" s="15" t="s">
        <v>64</v>
      </c>
      <c r="E91" s="16">
        <v>4120</v>
      </c>
      <c r="F91" s="14" t="s">
        <v>245</v>
      </c>
      <c r="G91" s="15" t="s">
        <v>278</v>
      </c>
      <c r="H91" s="15"/>
      <c r="I91" s="19" t="s">
        <v>357</v>
      </c>
      <c r="J91" s="17" t="s">
        <v>289</v>
      </c>
      <c r="K91" s="14">
        <v>1</v>
      </c>
      <c r="L91" s="16">
        <v>0</v>
      </c>
      <c r="M91" s="17">
        <v>1</v>
      </c>
      <c r="N91" s="39" t="s">
        <v>382</v>
      </c>
      <c r="O91" s="51" t="s">
        <v>907</v>
      </c>
      <c r="P91" s="17">
        <v>0</v>
      </c>
      <c r="Q91" s="17">
        <v>1</v>
      </c>
      <c r="R91" s="17">
        <v>0</v>
      </c>
      <c r="S91" s="202">
        <f t="shared" si="1"/>
        <v>66.666666666666657</v>
      </c>
    </row>
    <row r="92" spans="1:19" ht="75" x14ac:dyDescent="0.25">
      <c r="A92" s="350">
        <v>86</v>
      </c>
      <c r="B92" s="15" t="s">
        <v>246</v>
      </c>
      <c r="C92" s="14" t="s">
        <v>470</v>
      </c>
      <c r="D92" s="15" t="s">
        <v>64</v>
      </c>
      <c r="E92" s="16">
        <v>5</v>
      </c>
      <c r="F92" s="14" t="s">
        <v>86</v>
      </c>
      <c r="G92" s="15" t="s">
        <v>130</v>
      </c>
      <c r="H92" s="15"/>
      <c r="I92" s="19" t="s">
        <v>324</v>
      </c>
      <c r="J92" s="17" t="s">
        <v>289</v>
      </c>
      <c r="K92" s="14">
        <v>0</v>
      </c>
      <c r="L92" s="16">
        <v>0</v>
      </c>
      <c r="M92" s="17">
        <v>1</v>
      </c>
      <c r="N92" s="39" t="s">
        <v>382</v>
      </c>
      <c r="O92" s="51" t="s">
        <v>987</v>
      </c>
      <c r="P92" s="17">
        <v>1</v>
      </c>
      <c r="Q92" s="17">
        <v>1</v>
      </c>
      <c r="R92" s="17">
        <v>0</v>
      </c>
      <c r="S92" s="202">
        <f t="shared" si="1"/>
        <v>33.333333333333329</v>
      </c>
    </row>
    <row r="93" spans="1:19" ht="135.75" thickBot="1" x14ac:dyDescent="0.3">
      <c r="A93" s="350">
        <v>87</v>
      </c>
      <c r="B93" s="15" t="s">
        <v>247</v>
      </c>
      <c r="C93" s="14" t="s">
        <v>471</v>
      </c>
      <c r="D93" s="15" t="s">
        <v>248</v>
      </c>
      <c r="E93" s="16">
        <v>800</v>
      </c>
      <c r="F93" s="14" t="s">
        <v>61</v>
      </c>
      <c r="G93" s="15" t="s">
        <v>249</v>
      </c>
      <c r="H93" s="15"/>
      <c r="I93" s="19" t="s">
        <v>358</v>
      </c>
      <c r="J93" s="17" t="s">
        <v>289</v>
      </c>
      <c r="K93" s="14">
        <v>0</v>
      </c>
      <c r="L93" s="16">
        <v>0</v>
      </c>
      <c r="M93" s="17">
        <v>0</v>
      </c>
      <c r="N93" s="39" t="s">
        <v>382</v>
      </c>
      <c r="O93" s="51" t="s">
        <v>988</v>
      </c>
      <c r="P93" s="17">
        <v>3</v>
      </c>
      <c r="Q93" s="17">
        <v>3</v>
      </c>
      <c r="R93" s="17">
        <v>10</v>
      </c>
      <c r="S93" s="202">
        <f t="shared" si="1"/>
        <v>0</v>
      </c>
    </row>
    <row r="94" spans="1:19" ht="60" x14ac:dyDescent="0.25">
      <c r="A94" s="349">
        <v>88</v>
      </c>
      <c r="B94" s="15" t="s">
        <v>250</v>
      </c>
      <c r="C94" s="14" t="s">
        <v>472</v>
      </c>
      <c r="D94" s="15" t="s">
        <v>32</v>
      </c>
      <c r="E94" s="16">
        <v>2398</v>
      </c>
      <c r="F94" s="14" t="s">
        <v>27</v>
      </c>
      <c r="G94" s="15" t="s">
        <v>251</v>
      </c>
      <c r="H94" s="15"/>
      <c r="I94" s="7" t="s">
        <v>293</v>
      </c>
      <c r="J94" s="17" t="s">
        <v>283</v>
      </c>
      <c r="K94" s="14">
        <v>1</v>
      </c>
      <c r="L94" s="16">
        <v>1</v>
      </c>
      <c r="M94" s="17">
        <v>1</v>
      </c>
      <c r="N94" s="39" t="s">
        <v>382</v>
      </c>
      <c r="O94" s="51" t="s">
        <v>989</v>
      </c>
      <c r="P94" s="17">
        <v>0</v>
      </c>
      <c r="Q94" s="17">
        <v>0</v>
      </c>
      <c r="R94" s="17">
        <v>0</v>
      </c>
      <c r="S94" s="202">
        <f t="shared" si="1"/>
        <v>100</v>
      </c>
    </row>
    <row r="95" spans="1:19" ht="90" x14ac:dyDescent="0.25">
      <c r="A95" s="350">
        <v>89</v>
      </c>
      <c r="B95" s="15" t="s">
        <v>252</v>
      </c>
      <c r="C95" s="14">
        <v>15</v>
      </c>
      <c r="D95" s="15" t="s">
        <v>64</v>
      </c>
      <c r="E95" s="16">
        <v>58</v>
      </c>
      <c r="F95" s="14" t="s">
        <v>284</v>
      </c>
      <c r="G95" s="15" t="s">
        <v>19</v>
      </c>
      <c r="H95" s="15" t="s">
        <v>883</v>
      </c>
      <c r="I95" s="7" t="s">
        <v>292</v>
      </c>
      <c r="J95" s="17" t="s">
        <v>283</v>
      </c>
      <c r="K95" s="14">
        <v>0</v>
      </c>
      <c r="L95" s="16">
        <v>0</v>
      </c>
      <c r="M95" s="17">
        <v>1</v>
      </c>
      <c r="N95" s="39" t="s">
        <v>382</v>
      </c>
      <c r="O95" s="51" t="s">
        <v>990</v>
      </c>
      <c r="P95" s="17">
        <v>1</v>
      </c>
      <c r="Q95" s="17">
        <v>1</v>
      </c>
      <c r="R95" s="17">
        <v>0</v>
      </c>
      <c r="S95" s="202">
        <f t="shared" si="1"/>
        <v>33.333333333333329</v>
      </c>
    </row>
    <row r="96" spans="1:19" ht="135.75" thickBot="1" x14ac:dyDescent="0.3">
      <c r="A96" s="350">
        <v>90</v>
      </c>
      <c r="B96" s="15" t="s">
        <v>253</v>
      </c>
      <c r="C96" s="14" t="s">
        <v>473</v>
      </c>
      <c r="D96" s="15" t="s">
        <v>64</v>
      </c>
      <c r="E96" s="16">
        <v>9</v>
      </c>
      <c r="F96" s="14" t="s">
        <v>25</v>
      </c>
      <c r="G96" s="15" t="s">
        <v>19</v>
      </c>
      <c r="H96" s="15"/>
      <c r="I96" s="19" t="s">
        <v>292</v>
      </c>
      <c r="J96" s="17" t="s">
        <v>289</v>
      </c>
      <c r="K96" s="14">
        <v>0</v>
      </c>
      <c r="L96" s="16">
        <v>0</v>
      </c>
      <c r="M96" s="17">
        <v>0</v>
      </c>
      <c r="N96" s="39" t="s">
        <v>382</v>
      </c>
      <c r="O96" s="51" t="s">
        <v>991</v>
      </c>
      <c r="P96" s="17">
        <v>1</v>
      </c>
      <c r="Q96" s="17">
        <v>1</v>
      </c>
      <c r="R96" s="17">
        <v>28</v>
      </c>
      <c r="S96" s="202">
        <f t="shared" si="1"/>
        <v>0</v>
      </c>
    </row>
    <row r="97" spans="1:19" ht="18.75" x14ac:dyDescent="0.25">
      <c r="A97" s="349">
        <v>91</v>
      </c>
      <c r="B97" s="15" t="s">
        <v>254</v>
      </c>
      <c r="C97" s="14" t="s">
        <v>474</v>
      </c>
      <c r="D97" s="15" t="s">
        <v>255</v>
      </c>
      <c r="E97" s="16">
        <v>1569</v>
      </c>
      <c r="F97" s="14" t="s">
        <v>65</v>
      </c>
      <c r="G97" s="15" t="s">
        <v>20</v>
      </c>
      <c r="H97" s="15"/>
      <c r="I97" s="19" t="s">
        <v>300</v>
      </c>
      <c r="J97" s="17" t="s">
        <v>289</v>
      </c>
      <c r="K97" s="14">
        <v>1</v>
      </c>
      <c r="L97" s="16">
        <v>1</v>
      </c>
      <c r="M97" s="17">
        <v>1</v>
      </c>
      <c r="N97" s="39" t="s">
        <v>382</v>
      </c>
      <c r="O97" s="51" t="s">
        <v>378</v>
      </c>
      <c r="P97" s="17">
        <v>0</v>
      </c>
      <c r="Q97" s="17">
        <v>0</v>
      </c>
      <c r="R97" s="17">
        <v>0</v>
      </c>
      <c r="S97" s="202">
        <f t="shared" si="1"/>
        <v>100</v>
      </c>
    </row>
    <row r="98" spans="1:19" ht="90" x14ac:dyDescent="0.25">
      <c r="A98" s="350">
        <v>92</v>
      </c>
      <c r="B98" s="15" t="s">
        <v>280</v>
      </c>
      <c r="C98" s="14" t="s">
        <v>475</v>
      </c>
      <c r="D98" s="15" t="s">
        <v>282</v>
      </c>
      <c r="E98" s="16">
        <v>1628</v>
      </c>
      <c r="F98" s="39" t="s">
        <v>281</v>
      </c>
      <c r="G98" s="15" t="s">
        <v>20</v>
      </c>
      <c r="H98" s="15"/>
      <c r="I98" s="19" t="s">
        <v>300</v>
      </c>
      <c r="J98" s="17" t="s">
        <v>289</v>
      </c>
      <c r="K98" s="14">
        <v>1</v>
      </c>
      <c r="L98" s="16">
        <v>1</v>
      </c>
      <c r="M98" s="17">
        <v>0</v>
      </c>
      <c r="N98" s="39" t="s">
        <v>382</v>
      </c>
      <c r="O98" s="51" t="s">
        <v>908</v>
      </c>
      <c r="P98" s="17">
        <v>0</v>
      </c>
      <c r="Q98" s="17">
        <v>0</v>
      </c>
      <c r="R98" s="17">
        <v>16</v>
      </c>
      <c r="S98" s="202">
        <f t="shared" si="1"/>
        <v>66.666666666666657</v>
      </c>
    </row>
    <row r="99" spans="1:19" ht="32.25" thickBot="1" x14ac:dyDescent="0.3">
      <c r="A99" s="350">
        <v>93</v>
      </c>
      <c r="B99" s="15" t="s">
        <v>256</v>
      </c>
      <c r="C99" s="14" t="s">
        <v>476</v>
      </c>
      <c r="D99" s="15" t="s">
        <v>126</v>
      </c>
      <c r="E99" s="16">
        <v>1745</v>
      </c>
      <c r="F99" s="14" t="s">
        <v>257</v>
      </c>
      <c r="G99" s="15" t="s">
        <v>8</v>
      </c>
      <c r="H99" s="15" t="s">
        <v>874</v>
      </c>
      <c r="I99" s="19" t="s">
        <v>299</v>
      </c>
      <c r="J99" s="17" t="s">
        <v>289</v>
      </c>
      <c r="K99" s="14">
        <v>1</v>
      </c>
      <c r="L99" s="16">
        <v>1</v>
      </c>
      <c r="M99" s="17">
        <v>1</v>
      </c>
      <c r="N99" s="39" t="s">
        <v>382</v>
      </c>
      <c r="O99" s="51" t="s">
        <v>982</v>
      </c>
      <c r="P99" s="17">
        <v>0</v>
      </c>
      <c r="Q99" s="17">
        <v>0</v>
      </c>
      <c r="R99" s="17">
        <v>0</v>
      </c>
      <c r="S99" s="202">
        <f t="shared" si="1"/>
        <v>100</v>
      </c>
    </row>
    <row r="100" spans="1:19" ht="120" x14ac:dyDescent="0.25">
      <c r="A100" s="349">
        <v>94</v>
      </c>
      <c r="B100" s="15" t="s">
        <v>258</v>
      </c>
      <c r="C100" s="14" t="s">
        <v>477</v>
      </c>
      <c r="D100" s="15" t="s">
        <v>36</v>
      </c>
      <c r="E100" s="16">
        <v>3500</v>
      </c>
      <c r="F100" s="14" t="s">
        <v>205</v>
      </c>
      <c r="G100" s="15" t="s">
        <v>259</v>
      </c>
      <c r="H100" s="15"/>
      <c r="I100" s="19" t="s">
        <v>361</v>
      </c>
      <c r="J100" s="17" t="s">
        <v>289</v>
      </c>
      <c r="K100" s="14">
        <v>0</v>
      </c>
      <c r="L100" s="16">
        <v>0</v>
      </c>
      <c r="M100" s="17">
        <v>1</v>
      </c>
      <c r="N100" s="39" t="s">
        <v>382</v>
      </c>
      <c r="O100" s="51" t="s">
        <v>992</v>
      </c>
      <c r="P100" s="17">
        <v>4</v>
      </c>
      <c r="Q100" s="17">
        <v>4</v>
      </c>
      <c r="R100" s="17">
        <v>0</v>
      </c>
      <c r="S100" s="202">
        <f t="shared" si="1"/>
        <v>33.333333333333329</v>
      </c>
    </row>
    <row r="101" spans="1:19" ht="90" x14ac:dyDescent="0.25">
      <c r="A101" s="350">
        <v>95</v>
      </c>
      <c r="B101" s="15" t="s">
        <v>260</v>
      </c>
      <c r="C101" s="14" t="s">
        <v>478</v>
      </c>
      <c r="D101" s="15" t="s">
        <v>36</v>
      </c>
      <c r="E101" s="16">
        <v>3400</v>
      </c>
      <c r="F101" s="14" t="s">
        <v>272</v>
      </c>
      <c r="G101" s="15" t="s">
        <v>259</v>
      </c>
      <c r="H101" s="15"/>
      <c r="I101" s="19" t="s">
        <v>361</v>
      </c>
      <c r="J101" s="17" t="s">
        <v>289</v>
      </c>
      <c r="K101" s="14">
        <v>0</v>
      </c>
      <c r="L101" s="16">
        <v>0</v>
      </c>
      <c r="M101" s="17">
        <v>0</v>
      </c>
      <c r="N101" s="39" t="s">
        <v>381</v>
      </c>
      <c r="O101" s="51" t="s">
        <v>993</v>
      </c>
      <c r="P101" s="17">
        <v>1</v>
      </c>
      <c r="Q101" s="17">
        <v>4</v>
      </c>
      <c r="R101" s="17">
        <v>11</v>
      </c>
      <c r="S101" s="202">
        <f t="shared" si="1"/>
        <v>0</v>
      </c>
    </row>
    <row r="102" spans="1:19" ht="91.5" customHeight="1" thickBot="1" x14ac:dyDescent="0.3">
      <c r="A102" s="350">
        <v>96</v>
      </c>
      <c r="B102" s="15" t="s">
        <v>261</v>
      </c>
      <c r="C102" s="14" t="s">
        <v>479</v>
      </c>
      <c r="D102" s="15" t="s">
        <v>262</v>
      </c>
      <c r="E102" s="16">
        <v>788</v>
      </c>
      <c r="F102" s="14" t="s">
        <v>157</v>
      </c>
      <c r="G102" s="15" t="s">
        <v>369</v>
      </c>
      <c r="H102" s="15"/>
      <c r="I102" s="7" t="s">
        <v>309</v>
      </c>
      <c r="J102" s="17" t="s">
        <v>289</v>
      </c>
      <c r="K102" s="14">
        <v>1</v>
      </c>
      <c r="L102" s="16">
        <v>1</v>
      </c>
      <c r="M102" s="17">
        <v>1</v>
      </c>
      <c r="N102" s="39" t="s">
        <v>382</v>
      </c>
      <c r="O102" s="51" t="s">
        <v>994</v>
      </c>
      <c r="P102" s="17">
        <v>0</v>
      </c>
      <c r="Q102" s="17">
        <v>0</v>
      </c>
      <c r="R102" s="17">
        <v>0</v>
      </c>
      <c r="S102" s="202">
        <f t="shared" si="1"/>
        <v>100</v>
      </c>
    </row>
    <row r="103" spans="1:19" ht="97.15" customHeight="1" x14ac:dyDescent="0.25">
      <c r="A103" s="349">
        <v>97</v>
      </c>
      <c r="B103" s="15" t="s">
        <v>263</v>
      </c>
      <c r="C103" s="14" t="s">
        <v>480</v>
      </c>
      <c r="D103" s="15" t="s">
        <v>24</v>
      </c>
      <c r="E103" s="16">
        <v>1662</v>
      </c>
      <c r="F103" s="14" t="s">
        <v>115</v>
      </c>
      <c r="G103" s="15" t="s">
        <v>142</v>
      </c>
      <c r="H103" s="15"/>
      <c r="I103" s="7" t="s">
        <v>294</v>
      </c>
      <c r="J103" s="17" t="s">
        <v>283</v>
      </c>
      <c r="K103" s="14">
        <v>1</v>
      </c>
      <c r="L103" s="16">
        <v>1</v>
      </c>
      <c r="M103" s="17">
        <v>1</v>
      </c>
      <c r="N103" s="39" t="s">
        <v>382</v>
      </c>
      <c r="O103" s="51" t="s">
        <v>378</v>
      </c>
      <c r="P103" s="17">
        <v>0</v>
      </c>
      <c r="Q103" s="17">
        <v>0</v>
      </c>
      <c r="R103" s="17">
        <v>0</v>
      </c>
      <c r="S103" s="202">
        <f t="shared" si="1"/>
        <v>100</v>
      </c>
    </row>
    <row r="104" spans="1:19" ht="165" x14ac:dyDescent="0.25">
      <c r="A104" s="350">
        <v>98</v>
      </c>
      <c r="B104" s="15" t="s">
        <v>264</v>
      </c>
      <c r="C104" s="14" t="s">
        <v>481</v>
      </c>
      <c r="D104" s="15" t="s">
        <v>42</v>
      </c>
      <c r="E104" s="16">
        <v>400</v>
      </c>
      <c r="F104" s="14" t="s">
        <v>265</v>
      </c>
      <c r="G104" s="15" t="s">
        <v>113</v>
      </c>
      <c r="H104" s="15" t="s">
        <v>865</v>
      </c>
      <c r="I104" s="19" t="s">
        <v>359</v>
      </c>
      <c r="J104" s="17" t="s">
        <v>289</v>
      </c>
      <c r="K104" s="14">
        <v>0</v>
      </c>
      <c r="L104" s="16">
        <v>0</v>
      </c>
      <c r="M104" s="17">
        <v>0</v>
      </c>
      <c r="N104" s="39" t="s">
        <v>382</v>
      </c>
      <c r="O104" s="121" t="s">
        <v>995</v>
      </c>
      <c r="P104" s="17">
        <v>3</v>
      </c>
      <c r="Q104" s="17">
        <v>3</v>
      </c>
      <c r="R104" s="17">
        <v>1</v>
      </c>
      <c r="S104" s="202">
        <f t="shared" si="1"/>
        <v>0</v>
      </c>
    </row>
    <row r="105" spans="1:19" ht="90.75" customHeight="1" thickBot="1" x14ac:dyDescent="0.3">
      <c r="A105" s="350">
        <v>99</v>
      </c>
      <c r="B105" s="15" t="s">
        <v>266</v>
      </c>
      <c r="C105" s="14" t="s">
        <v>482</v>
      </c>
      <c r="D105" s="15" t="s">
        <v>40</v>
      </c>
      <c r="E105" s="16">
        <v>36</v>
      </c>
      <c r="F105" s="14" t="s">
        <v>79</v>
      </c>
      <c r="G105" s="15" t="s">
        <v>178</v>
      </c>
      <c r="H105" s="15"/>
      <c r="I105" s="19" t="s">
        <v>343</v>
      </c>
      <c r="J105" s="17" t="s">
        <v>289</v>
      </c>
      <c r="K105" s="14">
        <v>0</v>
      </c>
      <c r="L105" s="16">
        <v>0</v>
      </c>
      <c r="M105" s="17">
        <v>1</v>
      </c>
      <c r="N105" s="39" t="s">
        <v>382</v>
      </c>
      <c r="O105" s="51" t="s">
        <v>996</v>
      </c>
      <c r="P105" s="17">
        <v>1</v>
      </c>
      <c r="Q105" s="17">
        <v>3</v>
      </c>
      <c r="R105" s="17">
        <v>0</v>
      </c>
      <c r="S105" s="202">
        <f t="shared" si="1"/>
        <v>33.333333333333329</v>
      </c>
    </row>
    <row r="106" spans="1:19" s="43" customFormat="1" ht="120" x14ac:dyDescent="0.25">
      <c r="A106" s="349">
        <v>100</v>
      </c>
      <c r="B106" s="41" t="s">
        <v>267</v>
      </c>
      <c r="C106" s="4" t="s">
        <v>483</v>
      </c>
      <c r="D106" s="41" t="s">
        <v>10</v>
      </c>
      <c r="E106" s="8">
        <v>5060</v>
      </c>
      <c r="F106" s="4" t="s">
        <v>7</v>
      </c>
      <c r="G106" s="41" t="s">
        <v>268</v>
      </c>
      <c r="H106" s="41"/>
      <c r="I106" s="5" t="s">
        <v>360</v>
      </c>
      <c r="J106" s="40" t="s">
        <v>289</v>
      </c>
      <c r="K106" s="4">
        <v>0</v>
      </c>
      <c r="L106" s="8">
        <v>0</v>
      </c>
      <c r="M106" s="40">
        <v>0</v>
      </c>
      <c r="N106" s="169" t="s">
        <v>382</v>
      </c>
      <c r="O106" s="134" t="s">
        <v>997</v>
      </c>
      <c r="P106" s="40">
        <v>1</v>
      </c>
      <c r="Q106" s="40">
        <v>1</v>
      </c>
      <c r="R106" s="40">
        <v>6</v>
      </c>
      <c r="S106" s="207">
        <f t="shared" si="1"/>
        <v>0</v>
      </c>
    </row>
    <row r="107" spans="1:19" ht="32.25" thickBot="1" x14ac:dyDescent="0.3">
      <c r="A107" s="350">
        <v>101</v>
      </c>
      <c r="B107" s="23" t="s">
        <v>269</v>
      </c>
      <c r="C107" s="22" t="s">
        <v>484</v>
      </c>
      <c r="D107" s="23" t="s">
        <v>23</v>
      </c>
      <c r="E107" s="24">
        <v>976</v>
      </c>
      <c r="F107" s="22" t="s">
        <v>115</v>
      </c>
      <c r="G107" s="23" t="s">
        <v>270</v>
      </c>
      <c r="H107" s="23"/>
      <c r="I107" s="25" t="s">
        <v>294</v>
      </c>
      <c r="J107" s="26" t="s">
        <v>289</v>
      </c>
      <c r="K107" s="22">
        <v>1</v>
      </c>
      <c r="L107" s="24">
        <v>1</v>
      </c>
      <c r="M107" s="26">
        <v>1</v>
      </c>
      <c r="N107" s="26" t="s">
        <v>382</v>
      </c>
      <c r="O107" s="64" t="s">
        <v>378</v>
      </c>
      <c r="P107" s="26">
        <v>0</v>
      </c>
      <c r="Q107" s="26">
        <v>0</v>
      </c>
      <c r="R107" s="26">
        <v>0</v>
      </c>
      <c r="S107" s="217">
        <f t="shared" si="1"/>
        <v>100</v>
      </c>
    </row>
    <row r="108" spans="1:19" ht="39.75" customHeight="1" x14ac:dyDescent="0.25">
      <c r="A108" s="108"/>
      <c r="B108" s="45"/>
      <c r="C108" s="46"/>
      <c r="D108" s="45"/>
      <c r="E108" s="49">
        <f>SUM(E7:E107)</f>
        <v>125259</v>
      </c>
      <c r="F108" s="46"/>
      <c r="G108" s="45"/>
      <c r="H108" s="45"/>
      <c r="I108" s="48"/>
      <c r="J108" s="122"/>
      <c r="K108" s="198">
        <f>SUM(K7:K107)</f>
        <v>45</v>
      </c>
      <c r="L108" s="199">
        <f>SUM(L7:L107)</f>
        <v>38</v>
      </c>
      <c r="M108" s="198">
        <f>SUM(M7:M107)</f>
        <v>70</v>
      </c>
      <c r="N108" s="198" t="s">
        <v>780</v>
      </c>
      <c r="O108" s="65"/>
      <c r="P108" s="47"/>
      <c r="Q108" s="47"/>
      <c r="R108" s="200" t="s">
        <v>780</v>
      </c>
      <c r="S108" s="222">
        <f>AVERAGE(S7:S107)</f>
        <v>50.495049504950487</v>
      </c>
    </row>
    <row r="109" spans="1:19" ht="26.25" customHeight="1" x14ac:dyDescent="0.25">
      <c r="A109" s="108"/>
      <c r="B109" s="45"/>
      <c r="C109" s="46"/>
      <c r="D109" s="45"/>
      <c r="E109" s="49"/>
      <c r="F109" s="46"/>
      <c r="G109" s="45"/>
      <c r="H109" s="45"/>
      <c r="I109" s="48"/>
      <c r="J109" s="122"/>
      <c r="K109" s="247">
        <f>K108/A107*100</f>
        <v>44.554455445544555</v>
      </c>
      <c r="L109" s="247">
        <f>L108/A107*100</f>
        <v>37.623762376237622</v>
      </c>
      <c r="M109" s="247">
        <f>M108/A107*100</f>
        <v>69.306930693069305</v>
      </c>
      <c r="N109" s="247">
        <f>AVERAGE(K109:M109)</f>
        <v>50.495049504950487</v>
      </c>
      <c r="O109" s="65"/>
      <c r="P109" s="47"/>
      <c r="Q109" s="47"/>
      <c r="R109" s="47"/>
    </row>
    <row r="110" spans="1:19" ht="18.75" x14ac:dyDescent="0.25">
      <c r="A110" s="108"/>
      <c r="B110" s="45"/>
      <c r="C110" s="46"/>
      <c r="D110" s="45"/>
      <c r="E110" s="49"/>
      <c r="F110" s="46"/>
      <c r="G110" s="45"/>
      <c r="H110" s="45"/>
      <c r="I110" s="48"/>
      <c r="J110" s="47"/>
      <c r="K110" s="46" t="s">
        <v>378</v>
      </c>
      <c r="L110" s="46" t="s">
        <v>378</v>
      </c>
      <c r="M110" s="46" t="s">
        <v>378</v>
      </c>
      <c r="N110" s="46" t="s">
        <v>378</v>
      </c>
      <c r="O110" s="65"/>
      <c r="P110" s="47"/>
      <c r="Q110" s="47"/>
      <c r="R110" s="47"/>
    </row>
    <row r="111" spans="1:19" ht="19.5" thickBot="1" x14ac:dyDescent="0.3">
      <c r="A111" s="108"/>
      <c r="B111" s="45"/>
      <c r="C111" s="46"/>
      <c r="D111" s="45"/>
      <c r="E111" s="49"/>
      <c r="F111" s="46"/>
      <c r="G111" s="45"/>
      <c r="H111" s="45"/>
      <c r="I111" s="48"/>
      <c r="J111" s="47"/>
      <c r="K111" s="46"/>
      <c r="L111" s="46"/>
      <c r="M111" s="46"/>
      <c r="N111" s="46"/>
      <c r="O111" s="65"/>
      <c r="P111" s="47"/>
      <c r="Q111" s="47"/>
      <c r="R111" s="47"/>
    </row>
    <row r="112" spans="1:19" ht="26.25" customHeight="1" thickBot="1" x14ac:dyDescent="0.3">
      <c r="A112" s="362" t="s">
        <v>1029</v>
      </c>
      <c r="B112" s="363"/>
      <c r="C112" s="363"/>
      <c r="D112" s="363"/>
      <c r="E112" s="363"/>
      <c r="F112" s="363"/>
      <c r="G112" s="363"/>
      <c r="H112" s="363"/>
      <c r="I112" s="363"/>
      <c r="J112" s="363"/>
      <c r="K112" s="363"/>
      <c r="L112" s="363"/>
      <c r="M112" s="363"/>
      <c r="N112" s="363"/>
      <c r="O112" s="363"/>
      <c r="P112" s="363"/>
      <c r="Q112" s="363"/>
      <c r="R112" s="363"/>
      <c r="S112" s="364"/>
    </row>
    <row r="113" spans="1:19" ht="63" x14ac:dyDescent="0.25">
      <c r="A113" s="167" t="s">
        <v>2</v>
      </c>
      <c r="B113" s="13" t="s">
        <v>3</v>
      </c>
      <c r="C113" s="13" t="s">
        <v>490</v>
      </c>
      <c r="D113" s="13" t="s">
        <v>4</v>
      </c>
      <c r="E113" s="13" t="s">
        <v>374</v>
      </c>
      <c r="F113" s="13" t="s">
        <v>5</v>
      </c>
      <c r="G113" s="13" t="s">
        <v>6</v>
      </c>
      <c r="H113" s="13" t="s">
        <v>853</v>
      </c>
      <c r="I113" s="13" t="s">
        <v>290</v>
      </c>
      <c r="J113" s="13" t="s">
        <v>283</v>
      </c>
      <c r="K113" s="13" t="s">
        <v>777</v>
      </c>
      <c r="L113" s="13" t="s">
        <v>778</v>
      </c>
      <c r="M113" s="13" t="s">
        <v>779</v>
      </c>
      <c r="N113" s="13" t="s">
        <v>376</v>
      </c>
      <c r="O113" s="12" t="s">
        <v>730</v>
      </c>
      <c r="P113" s="12" t="s">
        <v>933</v>
      </c>
      <c r="Q113" s="12" t="s">
        <v>722</v>
      </c>
      <c r="R113" s="12" t="s">
        <v>729</v>
      </c>
      <c r="S113" s="12" t="s">
        <v>776</v>
      </c>
    </row>
    <row r="114" spans="1:19" ht="30" x14ac:dyDescent="0.25">
      <c r="A114" s="348">
        <v>1</v>
      </c>
      <c r="B114" s="302" t="s">
        <v>1035</v>
      </c>
      <c r="C114" s="304" t="s">
        <v>1040</v>
      </c>
      <c r="D114" s="303" t="s">
        <v>16</v>
      </c>
      <c r="E114" s="298">
        <v>27026</v>
      </c>
      <c r="F114" s="303" t="s">
        <v>1037</v>
      </c>
      <c r="G114" s="303" t="s">
        <v>1039</v>
      </c>
      <c r="H114" s="15"/>
      <c r="I114" s="306" t="s">
        <v>1041</v>
      </c>
      <c r="J114" s="17" t="s">
        <v>283</v>
      </c>
      <c r="K114" s="14">
        <v>1</v>
      </c>
      <c r="L114" s="14">
        <v>1</v>
      </c>
      <c r="M114" s="14">
        <v>1</v>
      </c>
      <c r="N114" s="14" t="s">
        <v>382</v>
      </c>
      <c r="O114" s="50" t="s">
        <v>1043</v>
      </c>
      <c r="P114" s="17">
        <v>0</v>
      </c>
      <c r="Q114" s="17">
        <v>0</v>
      </c>
      <c r="R114" s="17">
        <v>0</v>
      </c>
      <c r="S114" s="202">
        <f t="shared" ref="S114:S115" si="2">(K114+L114+M114)/3*100</f>
        <v>100</v>
      </c>
    </row>
    <row r="115" spans="1:19" ht="29.25" thickBot="1" x14ac:dyDescent="0.3">
      <c r="A115" s="348">
        <v>2</v>
      </c>
      <c r="B115" s="301" t="s">
        <v>1036</v>
      </c>
      <c r="C115" s="305">
        <v>4620</v>
      </c>
      <c r="D115" s="303" t="s">
        <v>16</v>
      </c>
      <c r="E115" s="298">
        <v>2245</v>
      </c>
      <c r="F115" s="303" t="s">
        <v>1038</v>
      </c>
      <c r="G115" s="303" t="s">
        <v>893</v>
      </c>
      <c r="H115" s="15"/>
      <c r="I115" s="307" t="s">
        <v>1042</v>
      </c>
      <c r="J115" s="17" t="s">
        <v>283</v>
      </c>
      <c r="K115" s="14">
        <v>1</v>
      </c>
      <c r="L115" s="14">
        <v>1</v>
      </c>
      <c r="M115" s="14">
        <v>1</v>
      </c>
      <c r="N115" s="14" t="s">
        <v>382</v>
      </c>
      <c r="O115" s="50" t="s">
        <v>1043</v>
      </c>
      <c r="P115" s="17">
        <v>0</v>
      </c>
      <c r="Q115" s="17">
        <v>0</v>
      </c>
      <c r="R115" s="17">
        <v>0</v>
      </c>
      <c r="S115" s="202">
        <f t="shared" si="2"/>
        <v>100</v>
      </c>
    </row>
    <row r="116" spans="1:19" ht="18.75" x14ac:dyDescent="0.25">
      <c r="A116" s="108" t="s">
        <v>378</v>
      </c>
      <c r="B116" s="308"/>
      <c r="C116" s="304"/>
      <c r="D116" s="309"/>
      <c r="E116" s="310"/>
      <c r="F116" s="309"/>
      <c r="G116" s="309"/>
      <c r="H116" s="45"/>
      <c r="I116" s="311"/>
      <c r="J116" s="47"/>
      <c r="K116" s="198">
        <f>SUM(K114:K115)</f>
        <v>2</v>
      </c>
      <c r="L116" s="198">
        <f>SUM(L114:L115)</f>
        <v>2</v>
      </c>
      <c r="M116" s="198">
        <f>SUM(M114:M115)</f>
        <v>2</v>
      </c>
      <c r="N116" s="198" t="s">
        <v>780</v>
      </c>
      <c r="O116" s="312"/>
      <c r="P116" s="47"/>
      <c r="Q116" s="47"/>
      <c r="R116" s="200" t="s">
        <v>780</v>
      </c>
      <c r="S116" s="222">
        <f>AVERAGE(S114:S115)</f>
        <v>100</v>
      </c>
    </row>
    <row r="117" spans="1:19" x14ac:dyDescent="0.25">
      <c r="A117" s="108"/>
      <c r="B117" s="308"/>
      <c r="C117" s="304"/>
      <c r="D117" s="309"/>
      <c r="E117" s="310"/>
      <c r="F117" s="309"/>
      <c r="G117" s="309"/>
      <c r="H117" s="45"/>
      <c r="I117" s="311"/>
      <c r="J117" s="47"/>
      <c r="K117" s="247">
        <f>K116/A115*100</f>
        <v>100</v>
      </c>
      <c r="L117" s="247">
        <f>L116/A115*100</f>
        <v>100</v>
      </c>
      <c r="M117" s="247">
        <f>M116/A115*100</f>
        <v>100</v>
      </c>
      <c r="N117" s="247">
        <f>AVERAGE(K117:M117)</f>
        <v>100</v>
      </c>
      <c r="O117" s="312"/>
      <c r="P117" s="47"/>
      <c r="Q117" s="47"/>
      <c r="R117" s="47"/>
      <c r="S117" s="313"/>
    </row>
    <row r="118" spans="1:19" ht="18.75" x14ac:dyDescent="0.25">
      <c r="A118" s="108"/>
      <c r="B118" s="45"/>
      <c r="C118" s="46"/>
      <c r="D118" s="45"/>
      <c r="E118" s="49"/>
      <c r="F118" s="46"/>
      <c r="G118" s="45"/>
      <c r="H118" s="45"/>
      <c r="I118" s="48"/>
      <c r="J118" s="47"/>
      <c r="K118" s="46"/>
      <c r="L118" s="46"/>
      <c r="M118" s="46"/>
      <c r="N118" s="46"/>
      <c r="O118" s="65"/>
      <c r="P118" s="47"/>
      <c r="Q118" s="47"/>
      <c r="R118" s="47"/>
    </row>
    <row r="119" spans="1:19" ht="18.75" x14ac:dyDescent="0.25">
      <c r="A119" s="108"/>
      <c r="B119" s="45"/>
      <c r="C119" s="46"/>
      <c r="D119" s="45"/>
      <c r="E119" s="49"/>
      <c r="F119" s="46"/>
      <c r="G119" s="45"/>
      <c r="H119" s="45"/>
      <c r="I119" s="48"/>
      <c r="J119" s="47"/>
      <c r="K119" s="46" t="s">
        <v>378</v>
      </c>
      <c r="L119" s="46" t="s">
        <v>378</v>
      </c>
      <c r="M119" s="46" t="s">
        <v>378</v>
      </c>
      <c r="N119" s="47" t="s">
        <v>378</v>
      </c>
      <c r="O119" s="65"/>
      <c r="P119" s="47"/>
      <c r="Q119" s="47"/>
      <c r="R119" s="47"/>
    </row>
    <row r="120" spans="1:19" ht="20.25" x14ac:dyDescent="0.25">
      <c r="A120" s="365"/>
      <c r="B120" s="365"/>
      <c r="C120" s="365"/>
      <c r="D120" s="365"/>
      <c r="E120" s="365"/>
      <c r="F120" s="365"/>
      <c r="G120" s="365"/>
      <c r="H120" s="365"/>
      <c r="I120" s="365"/>
      <c r="J120" s="365"/>
      <c r="K120" s="365"/>
      <c r="L120" s="365"/>
      <c r="M120" s="365"/>
      <c r="N120" s="365"/>
      <c r="O120" s="365"/>
      <c r="P120" s="365"/>
      <c r="Q120" s="365"/>
      <c r="R120" s="365"/>
    </row>
    <row r="121" spans="1:19" ht="18.75" x14ac:dyDescent="0.25">
      <c r="A121" s="325"/>
      <c r="B121" s="326"/>
      <c r="C121" s="327"/>
      <c r="D121" s="326"/>
      <c r="E121" s="328"/>
      <c r="F121" s="327"/>
      <c r="G121" s="326"/>
      <c r="H121" s="326"/>
      <c r="I121" s="329"/>
      <c r="J121" s="219"/>
      <c r="K121" s="327"/>
      <c r="L121" s="328"/>
      <c r="M121" s="219"/>
      <c r="N121" s="330"/>
      <c r="O121" s="218"/>
      <c r="P121" s="219"/>
      <c r="Q121" s="219"/>
      <c r="R121" s="219"/>
    </row>
    <row r="122" spans="1:19" ht="18.75" x14ac:dyDescent="0.25">
      <c r="A122" s="325"/>
      <c r="B122" s="326"/>
      <c r="C122" s="327"/>
      <c r="D122" s="326"/>
      <c r="E122" s="328"/>
      <c r="F122" s="327"/>
      <c r="G122" s="326"/>
      <c r="H122" s="326"/>
      <c r="I122" s="329"/>
      <c r="J122" s="219"/>
      <c r="K122" s="327"/>
      <c r="L122" s="328"/>
      <c r="M122" s="219"/>
      <c r="N122" s="330"/>
      <c r="O122" s="218"/>
      <c r="P122" s="219"/>
      <c r="Q122" s="219"/>
      <c r="R122" s="219"/>
    </row>
    <row r="123" spans="1:19" ht="18.75" x14ac:dyDescent="0.25">
      <c r="A123" s="325"/>
      <c r="B123" s="326"/>
      <c r="C123" s="331"/>
      <c r="D123" s="326"/>
      <c r="E123" s="328"/>
      <c r="F123" s="327"/>
      <c r="G123" s="326"/>
      <c r="H123" s="326"/>
      <c r="I123" s="329"/>
      <c r="J123" s="219"/>
      <c r="K123" s="327"/>
      <c r="L123" s="328"/>
      <c r="M123" s="219"/>
      <c r="N123" s="330"/>
      <c r="O123" s="218"/>
      <c r="P123" s="219"/>
      <c r="Q123" s="219"/>
      <c r="R123" s="219"/>
    </row>
    <row r="124" spans="1:19" ht="18.75" x14ac:dyDescent="0.25">
      <c r="A124" s="325"/>
      <c r="B124" s="326"/>
      <c r="C124" s="327"/>
      <c r="D124" s="326"/>
      <c r="E124" s="328"/>
      <c r="F124" s="327"/>
      <c r="G124" s="326"/>
      <c r="H124" s="326"/>
      <c r="I124" s="329"/>
      <c r="J124" s="219"/>
      <c r="K124" s="327"/>
      <c r="L124" s="328"/>
      <c r="M124" s="219"/>
      <c r="N124" s="330"/>
      <c r="O124" s="218"/>
      <c r="P124" s="219"/>
      <c r="Q124" s="219"/>
      <c r="R124" s="219"/>
      <c r="S124" s="3" t="s">
        <v>378</v>
      </c>
    </row>
    <row r="125" spans="1:19" ht="18.75" x14ac:dyDescent="0.25">
      <c r="A125" s="325"/>
      <c r="B125" s="326"/>
      <c r="C125" s="327"/>
      <c r="D125" s="326"/>
      <c r="E125" s="328"/>
      <c r="F125" s="327"/>
      <c r="G125" s="326"/>
      <c r="H125" s="326"/>
      <c r="I125" s="329"/>
      <c r="J125" s="219"/>
      <c r="K125" s="327"/>
      <c r="L125" s="328"/>
      <c r="M125" s="219"/>
      <c r="N125" s="330"/>
      <c r="O125" s="218"/>
      <c r="P125" s="219"/>
      <c r="Q125" s="219"/>
      <c r="R125" s="219"/>
      <c r="S125" s="3" t="s">
        <v>378</v>
      </c>
    </row>
    <row r="126" spans="1:19" ht="18.75" x14ac:dyDescent="0.25">
      <c r="A126" s="325"/>
      <c r="B126" s="326"/>
      <c r="C126" s="327"/>
      <c r="D126" s="326"/>
      <c r="E126" s="328"/>
      <c r="F126" s="327"/>
      <c r="G126" s="326"/>
      <c r="H126" s="326"/>
      <c r="I126" s="329"/>
      <c r="J126" s="219"/>
      <c r="K126" s="327"/>
      <c r="L126" s="328"/>
      <c r="M126" s="219"/>
      <c r="N126" s="330"/>
      <c r="O126" s="218"/>
      <c r="P126" s="219"/>
      <c r="Q126" s="219"/>
      <c r="R126" s="219"/>
    </row>
    <row r="127" spans="1:19" ht="18.75" x14ac:dyDescent="0.25">
      <c r="A127" s="325"/>
      <c r="B127" s="326"/>
      <c r="C127" s="327"/>
      <c r="D127" s="326"/>
      <c r="E127" s="328"/>
      <c r="F127" s="327"/>
      <c r="G127" s="326"/>
      <c r="H127" s="326"/>
      <c r="I127" s="329"/>
      <c r="J127" s="219"/>
      <c r="K127" s="327"/>
      <c r="L127" s="328"/>
      <c r="M127" s="219"/>
      <c r="N127" s="330"/>
      <c r="O127" s="218"/>
      <c r="P127" s="219"/>
      <c r="Q127" s="219"/>
      <c r="R127" s="219"/>
    </row>
    <row r="128" spans="1:19" ht="18.75" x14ac:dyDescent="0.25">
      <c r="A128" s="325"/>
      <c r="B128" s="326"/>
      <c r="C128" s="327"/>
      <c r="D128" s="326"/>
      <c r="E128" s="328"/>
      <c r="F128" s="327"/>
      <c r="G128" s="326"/>
      <c r="H128" s="326"/>
      <c r="I128" s="329"/>
      <c r="J128" s="219"/>
      <c r="K128" s="327"/>
      <c r="L128" s="328"/>
      <c r="M128" s="219"/>
      <c r="N128" s="330"/>
      <c r="O128" s="218"/>
      <c r="P128" s="219"/>
      <c r="Q128" s="219"/>
      <c r="R128" s="219"/>
    </row>
    <row r="129" spans="1:19" ht="18.75" x14ac:dyDescent="0.25">
      <c r="A129" s="325"/>
      <c r="B129" s="326"/>
      <c r="C129" s="332"/>
      <c r="D129" s="333"/>
      <c r="E129" s="328"/>
      <c r="F129" s="332"/>
      <c r="G129" s="333"/>
      <c r="H129" s="333"/>
      <c r="I129" s="334"/>
      <c r="J129" s="219"/>
      <c r="K129" s="332"/>
      <c r="L129" s="328"/>
      <c r="M129" s="219"/>
      <c r="N129" s="219"/>
      <c r="O129" s="335"/>
      <c r="P129" s="219"/>
      <c r="Q129" s="219"/>
      <c r="R129" s="219"/>
    </row>
    <row r="130" spans="1:19" ht="18.75" x14ac:dyDescent="0.25">
      <c r="A130" s="325"/>
      <c r="B130" s="326"/>
      <c r="C130" s="332"/>
      <c r="D130" s="333"/>
      <c r="E130" s="328"/>
      <c r="F130" s="332"/>
      <c r="G130" s="333"/>
      <c r="H130" s="333"/>
      <c r="I130" s="334"/>
      <c r="J130" s="219"/>
      <c r="K130" s="332"/>
      <c r="L130" s="328"/>
      <c r="M130" s="219"/>
      <c r="N130" s="219"/>
      <c r="O130" s="335"/>
      <c r="P130" s="219"/>
      <c r="Q130" s="219"/>
      <c r="R130" s="219"/>
    </row>
    <row r="131" spans="1:19" ht="18.75" x14ac:dyDescent="0.25">
      <c r="A131" s="325"/>
      <c r="B131" s="326"/>
      <c r="C131" s="332"/>
      <c r="D131" s="333"/>
      <c r="E131" s="328"/>
      <c r="F131" s="332"/>
      <c r="G131" s="333"/>
      <c r="H131" s="333"/>
      <c r="I131" s="334"/>
      <c r="J131" s="219"/>
      <c r="K131" s="332"/>
      <c r="L131" s="328"/>
      <c r="M131" s="219"/>
      <c r="N131" s="219"/>
      <c r="O131" s="335"/>
      <c r="P131" s="219"/>
      <c r="Q131" s="219"/>
      <c r="R131" s="219"/>
      <c r="S131" s="2"/>
    </row>
    <row r="132" spans="1:19" x14ac:dyDescent="0.25">
      <c r="A132" s="325"/>
      <c r="B132" s="336"/>
      <c r="C132" s="336"/>
      <c r="D132" s="336"/>
      <c r="E132" s="336"/>
      <c r="F132" s="336"/>
      <c r="G132" s="336"/>
      <c r="H132" s="336"/>
      <c r="I132" s="336"/>
      <c r="J132" s="336"/>
      <c r="K132" s="336"/>
      <c r="L132" s="336"/>
      <c r="M132" s="336"/>
      <c r="N132" s="336"/>
      <c r="O132" s="336"/>
      <c r="P132" s="336"/>
      <c r="Q132" s="336"/>
      <c r="R132" s="336"/>
    </row>
    <row r="133" spans="1:19" ht="18.75" x14ac:dyDescent="0.25">
      <c r="A133" s="325"/>
      <c r="B133" s="326"/>
      <c r="C133" s="332"/>
      <c r="D133" s="333"/>
      <c r="E133" s="328"/>
      <c r="F133" s="332"/>
      <c r="G133" s="333"/>
      <c r="H133" s="333"/>
      <c r="I133" s="334"/>
      <c r="J133" s="219"/>
      <c r="K133" s="332"/>
      <c r="L133" s="328"/>
      <c r="M133" s="219"/>
      <c r="N133" s="219"/>
      <c r="O133" s="335"/>
      <c r="P133" s="219"/>
      <c r="Q133" s="219"/>
      <c r="R133" s="219"/>
    </row>
    <row r="134" spans="1:19" ht="18.75" x14ac:dyDescent="0.25">
      <c r="A134" s="325"/>
      <c r="B134" s="326"/>
      <c r="C134" s="332"/>
      <c r="D134" s="333"/>
      <c r="E134" s="328"/>
      <c r="F134" s="332"/>
      <c r="G134" s="333"/>
      <c r="H134" s="333"/>
      <c r="I134" s="337"/>
      <c r="J134" s="219"/>
      <c r="K134" s="332"/>
      <c r="L134" s="328"/>
      <c r="M134" s="338"/>
      <c r="N134" s="338"/>
      <c r="O134" s="335"/>
      <c r="P134" s="219"/>
      <c r="Q134" s="219"/>
      <c r="R134" s="219"/>
    </row>
    <row r="135" spans="1:19" ht="18.75" x14ac:dyDescent="0.25">
      <c r="A135" s="325"/>
      <c r="B135" s="333"/>
      <c r="C135" s="332"/>
      <c r="D135" s="333"/>
      <c r="E135" s="328"/>
      <c r="F135" s="332"/>
      <c r="G135" s="333"/>
      <c r="H135" s="333"/>
      <c r="I135" s="334"/>
      <c r="J135" s="219"/>
      <c r="K135" s="332"/>
      <c r="L135" s="328"/>
      <c r="M135" s="338"/>
      <c r="N135" s="338"/>
      <c r="O135" s="339"/>
      <c r="P135" s="219"/>
      <c r="Q135" s="219"/>
      <c r="R135" s="219"/>
    </row>
    <row r="136" spans="1:19" x14ac:dyDescent="0.25">
      <c r="A136" s="325"/>
      <c r="B136" s="326"/>
      <c r="C136" s="338"/>
      <c r="D136" s="135"/>
      <c r="E136" s="340"/>
      <c r="F136" s="338"/>
      <c r="G136" s="135"/>
      <c r="H136" s="135"/>
      <c r="I136" s="125"/>
      <c r="J136" s="89"/>
      <c r="K136" s="338"/>
      <c r="L136" s="328"/>
      <c r="M136" s="338"/>
      <c r="N136" s="338"/>
      <c r="O136" s="339"/>
      <c r="P136" s="89"/>
      <c r="Q136" s="89"/>
      <c r="R136" s="89"/>
    </row>
    <row r="137" spans="1:19" ht="18.75" x14ac:dyDescent="0.25">
      <c r="A137" s="325"/>
      <c r="B137" s="326"/>
      <c r="C137" s="332"/>
      <c r="D137" s="333"/>
      <c r="E137" s="328"/>
      <c r="F137" s="332"/>
      <c r="G137" s="333"/>
      <c r="H137" s="333"/>
      <c r="I137" s="337"/>
      <c r="J137" s="219"/>
      <c r="K137" s="332"/>
      <c r="L137" s="328"/>
      <c r="M137" s="219"/>
      <c r="N137" s="330"/>
      <c r="O137" s="341"/>
      <c r="P137" s="219"/>
      <c r="Q137" s="219"/>
      <c r="R137" s="219"/>
    </row>
    <row r="138" spans="1:19" ht="18.75" x14ac:dyDescent="0.25">
      <c r="A138" s="325"/>
      <c r="B138" s="326"/>
      <c r="C138" s="332"/>
      <c r="D138" s="333"/>
      <c r="E138" s="328"/>
      <c r="F138" s="332"/>
      <c r="G138" s="333"/>
      <c r="H138" s="333"/>
      <c r="I138" s="334"/>
      <c r="J138" s="219"/>
      <c r="K138" s="332"/>
      <c r="L138" s="328"/>
      <c r="M138" s="219"/>
      <c r="N138" s="330"/>
      <c r="O138" s="341"/>
      <c r="P138" s="219"/>
      <c r="Q138" s="219"/>
      <c r="R138" s="219"/>
    </row>
    <row r="139" spans="1:19" x14ac:dyDescent="0.25">
      <c r="A139" s="325"/>
      <c r="B139" s="326"/>
      <c r="C139" s="219"/>
      <c r="D139" s="342"/>
      <c r="E139" s="343"/>
      <c r="F139" s="219"/>
      <c r="G139" s="344"/>
      <c r="H139" s="344"/>
      <c r="I139" s="342"/>
      <c r="J139" s="219"/>
      <c r="K139" s="219"/>
      <c r="L139" s="219"/>
      <c r="M139" s="219"/>
      <c r="N139" s="219"/>
      <c r="O139" s="341"/>
      <c r="P139" s="336"/>
      <c r="Q139" s="336"/>
      <c r="R139" s="336"/>
    </row>
    <row r="140" spans="1:19" ht="18.75" x14ac:dyDescent="0.25">
      <c r="A140" s="325"/>
      <c r="B140" s="326"/>
      <c r="C140" s="332"/>
      <c r="D140" s="333"/>
      <c r="E140" s="328"/>
      <c r="F140" s="332"/>
      <c r="G140" s="333"/>
      <c r="H140" s="333"/>
      <c r="I140" s="337"/>
      <c r="J140" s="219"/>
      <c r="K140" s="332"/>
      <c r="L140" s="328"/>
      <c r="M140" s="219"/>
      <c r="N140" s="219"/>
      <c r="O140" s="345"/>
      <c r="P140" s="219"/>
      <c r="Q140" s="219"/>
      <c r="R140" s="219"/>
      <c r="S140" s="313" t="s">
        <v>378</v>
      </c>
    </row>
    <row r="141" spans="1:19" x14ac:dyDescent="0.25">
      <c r="A141" s="219"/>
      <c r="B141" s="346"/>
      <c r="C141" s="219"/>
      <c r="D141" s="342"/>
      <c r="E141" s="342"/>
      <c r="F141" s="219"/>
      <c r="G141" s="342"/>
      <c r="H141" s="342"/>
      <c r="I141" s="342"/>
      <c r="J141" s="219"/>
      <c r="K141" s="219"/>
      <c r="L141" s="219"/>
      <c r="M141" s="219"/>
      <c r="N141" s="219"/>
      <c r="O141" s="336"/>
      <c r="P141" s="336"/>
      <c r="Q141" s="336"/>
      <c r="R141" s="336"/>
    </row>
    <row r="142" spans="1:19" x14ac:dyDescent="0.25">
      <c r="A142" s="219"/>
      <c r="B142" s="346"/>
      <c r="C142" s="219"/>
      <c r="D142" s="342"/>
      <c r="E142" s="342"/>
      <c r="F142" s="219"/>
      <c r="G142" s="358"/>
      <c r="H142" s="358"/>
      <c r="I142" s="358"/>
      <c r="J142" s="82"/>
      <c r="K142" s="332"/>
      <c r="L142" s="332"/>
      <c r="M142" s="332"/>
      <c r="N142" s="332"/>
      <c r="O142" s="336"/>
      <c r="P142" s="336"/>
      <c r="Q142" s="336"/>
      <c r="R142" s="336"/>
    </row>
    <row r="143" spans="1:19" x14ac:dyDescent="0.25">
      <c r="A143" s="219"/>
      <c r="B143" s="347"/>
      <c r="C143" s="358"/>
      <c r="D143" s="358"/>
      <c r="E143" s="342"/>
      <c r="F143" s="219"/>
      <c r="G143" s="342"/>
      <c r="H143" s="342"/>
      <c r="I143" s="342"/>
      <c r="J143" s="82"/>
      <c r="K143" s="332"/>
      <c r="L143" s="332"/>
      <c r="M143" s="332"/>
      <c r="N143" s="332"/>
      <c r="O143" s="336"/>
      <c r="P143" s="336"/>
      <c r="Q143" s="336"/>
      <c r="R143" s="336"/>
    </row>
    <row r="144" spans="1:19" x14ac:dyDescent="0.25">
      <c r="B144" s="66"/>
      <c r="C144" s="66"/>
      <c r="D144" s="80"/>
      <c r="G144" s="66"/>
      <c r="H144" s="194"/>
      <c r="I144" s="44"/>
      <c r="J144" s="115"/>
    </row>
    <row r="145" spans="2:10" ht="38.25" customHeight="1" x14ac:dyDescent="0.25">
      <c r="B145" s="66"/>
      <c r="C145" s="105"/>
      <c r="D145" s="105"/>
      <c r="F145" s="66"/>
      <c r="I145" s="44"/>
      <c r="J145" s="44"/>
    </row>
    <row r="146" spans="2:10" x14ac:dyDescent="0.25">
      <c r="B146" s="66"/>
      <c r="C146" s="66"/>
      <c r="D146" s="80"/>
      <c r="F146" s="66"/>
      <c r="I146" s="44"/>
      <c r="J146" s="44"/>
    </row>
    <row r="147" spans="2:10" x14ac:dyDescent="0.25">
      <c r="B147" s="66"/>
      <c r="C147" s="66"/>
      <c r="D147" s="80"/>
      <c r="F147" s="66"/>
      <c r="I147" s="44"/>
      <c r="J147" s="44"/>
    </row>
    <row r="148" spans="2:10" x14ac:dyDescent="0.25">
      <c r="B148" s="66"/>
      <c r="C148" s="66"/>
      <c r="D148" s="80"/>
      <c r="F148" s="66"/>
      <c r="I148" s="44"/>
      <c r="J148" s="44"/>
    </row>
    <row r="149" spans="2:10" x14ac:dyDescent="0.25">
      <c r="B149" s="66"/>
      <c r="C149" s="66"/>
      <c r="D149" s="80"/>
      <c r="G149" s="66"/>
      <c r="H149" s="194"/>
      <c r="I149" s="44"/>
      <c r="J149" s="115"/>
    </row>
    <row r="150" spans="2:10" x14ac:dyDescent="0.25">
      <c r="B150" s="66"/>
      <c r="C150" s="66"/>
      <c r="D150" s="80"/>
      <c r="I150" s="44"/>
      <c r="J150" s="115"/>
    </row>
    <row r="151" spans="2:10" x14ac:dyDescent="0.25">
      <c r="B151" s="66"/>
      <c r="C151" s="66"/>
      <c r="D151" s="80"/>
      <c r="I151" s="44"/>
      <c r="J151" s="115"/>
    </row>
    <row r="152" spans="2:10" x14ac:dyDescent="0.25">
      <c r="B152" s="66"/>
      <c r="C152" s="66"/>
      <c r="D152" s="80"/>
      <c r="I152" s="44"/>
      <c r="J152" s="115"/>
    </row>
    <row r="153" spans="2:10" x14ac:dyDescent="0.25">
      <c r="B153" s="66"/>
      <c r="C153" s="66"/>
      <c r="D153" s="80"/>
      <c r="I153" s="44"/>
      <c r="J153" s="115"/>
    </row>
    <row r="154" spans="2:10" x14ac:dyDescent="0.25">
      <c r="B154" s="66"/>
      <c r="C154" s="66"/>
      <c r="D154" s="80"/>
      <c r="I154" s="44"/>
      <c r="J154" s="115"/>
    </row>
    <row r="155" spans="2:10" x14ac:dyDescent="0.25">
      <c r="B155" s="66"/>
      <c r="C155" s="66"/>
      <c r="D155" s="80"/>
      <c r="G155" s="66"/>
      <c r="H155" s="194"/>
      <c r="I155" s="44"/>
      <c r="J155" s="115"/>
    </row>
    <row r="156" spans="2:10" x14ac:dyDescent="0.25">
      <c r="B156" s="66"/>
      <c r="C156" s="105"/>
      <c r="D156" s="80"/>
      <c r="I156" s="44"/>
      <c r="J156" s="115"/>
    </row>
    <row r="157" spans="2:10" x14ac:dyDescent="0.25">
      <c r="B157" s="66"/>
      <c r="C157" s="105"/>
      <c r="D157" s="80"/>
      <c r="I157" s="44"/>
      <c r="J157" s="115"/>
    </row>
    <row r="158" spans="2:10" x14ac:dyDescent="0.25">
      <c r="B158" s="66"/>
      <c r="C158" s="105"/>
      <c r="D158" s="80"/>
    </row>
    <row r="159" spans="2:10" x14ac:dyDescent="0.25">
      <c r="B159" s="66"/>
      <c r="C159" s="105"/>
      <c r="D159" s="80"/>
    </row>
  </sheetData>
  <sortState xmlns:xlrd2="http://schemas.microsoft.com/office/spreadsheetml/2017/richdata2" ref="A7:Q111">
    <sortCondition ref="B7:B111"/>
  </sortState>
  <mergeCells count="8">
    <mergeCell ref="A1:R1"/>
    <mergeCell ref="C143:D143"/>
    <mergeCell ref="G142:I142"/>
    <mergeCell ref="A3:R3"/>
    <mergeCell ref="A2:R2"/>
    <mergeCell ref="A5:S5"/>
    <mergeCell ref="A112:S112"/>
    <mergeCell ref="A120:R120"/>
  </mergeCells>
  <conditionalFormatting sqref="N7:N8">
    <cfRule type="uniqueValues" dxfId="8" priority="32"/>
  </conditionalFormatting>
  <conditionalFormatting sqref="M137:N138 M124:N128 M32:N33 M77 M16:N16 M78:N78 N10:N14 M18:N18 N17 M20:N20 N19 M27:N27 N21:N25 N28:N30 M42:N42 N40:N41 M48:N48 N43:N47 N49 M58:N58 N52:N53 M66:N67 N59:N65 M70:N70 N68:N69 M72:N72 N71 N73:N76 M85:N85 N79:N80 M88:N88 N86:N87 M93:N93 N89:N92 M95:N95 N94 M98:N98 N96:N97 M101:N102 N99:N100 M104:N104 N103 N105 N34:N35 N82:N84 N55:N57 M38:N38 N37">
    <cfRule type="uniqueValues" dxfId="7" priority="1683"/>
  </conditionalFormatting>
  <conditionalFormatting sqref="M121:N123">
    <cfRule type="uniqueValues" dxfId="6" priority="1731"/>
  </conditionalFormatting>
  <conditionalFormatting sqref="T50">
    <cfRule type="uniqueValues" dxfId="5" priority="11"/>
  </conditionalFormatting>
  <conditionalFormatting sqref="N9">
    <cfRule type="uniqueValues" dxfId="4" priority="1"/>
  </conditionalFormatting>
  <pageMargins left="0.39370078740157483" right="0.39370078740157483" top="0.74803149606299213" bottom="0.35433070866141736" header="0.31496062992125984" footer="0.31496062992125984"/>
  <pageSetup paperSize="258" scale="45"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R146"/>
  <sheetViews>
    <sheetView showGridLines="0" topLeftCell="A5" zoomScale="70" zoomScaleNormal="70" workbookViewId="0">
      <pane xSplit="2" ySplit="3" topLeftCell="I8" activePane="bottomRight" state="frozen"/>
      <selection activeCell="A5" sqref="A5"/>
      <selection pane="topRight" activeCell="C5" sqref="C5"/>
      <selection pane="bottomLeft" activeCell="A8" sqref="A8"/>
      <selection pane="bottomRight" activeCell="J123" sqref="J123"/>
    </sheetView>
  </sheetViews>
  <sheetFormatPr baseColWidth="10" defaultColWidth="11.42578125" defaultRowHeight="15" x14ac:dyDescent="0.25"/>
  <cols>
    <col min="1" max="1" width="6.85546875" style="78" customWidth="1"/>
    <col min="2" max="2" width="34.85546875" style="164" bestFit="1" customWidth="1"/>
    <col min="3" max="3" width="26.85546875" style="79" customWidth="1"/>
    <col min="4" max="4" width="24.85546875" style="149" customWidth="1"/>
    <col min="5" max="5" width="15.85546875" style="81" customWidth="1"/>
    <col min="6" max="6" width="28.140625" style="149" bestFit="1" customWidth="1"/>
    <col min="7" max="7" width="47.85546875" style="149" customWidth="1"/>
    <col min="8" max="8" width="28.7109375" style="149" customWidth="1"/>
    <col min="9" max="9" width="18.85546875" style="80" customWidth="1"/>
    <col min="10" max="10" width="16.28515625" style="80" customWidth="1"/>
    <col min="11" max="11" width="14.5703125" style="80" customWidth="1"/>
    <col min="12" max="12" width="18.5703125" style="80" customWidth="1"/>
    <col min="13" max="13" width="18.85546875" style="80" customWidth="1"/>
    <col min="14" max="15" width="16.42578125" style="66" customWidth="1"/>
    <col min="16" max="16" width="21.5703125" style="55" customWidth="1"/>
    <col min="17" max="17" width="47.42578125" style="55" customWidth="1"/>
    <col min="18" max="18" width="59.7109375" style="55" customWidth="1"/>
    <col min="19" max="246" width="11.42578125" style="55"/>
    <col min="247" max="247" width="5" style="55" bestFit="1" customWidth="1"/>
    <col min="248" max="248" width="8.28515625" style="55" bestFit="1" customWidth="1"/>
    <col min="249" max="249" width="26.85546875" style="55" customWidth="1"/>
    <col min="250" max="250" width="35.85546875" style="55" customWidth="1"/>
    <col min="251" max="251" width="44" style="55" customWidth="1"/>
    <col min="252" max="252" width="13.28515625" style="55" bestFit="1" customWidth="1"/>
    <col min="253" max="253" width="11.85546875" style="55" customWidth="1"/>
    <col min="254" max="254" width="15.28515625" style="55" customWidth="1"/>
    <col min="255" max="255" width="33.140625" style="55" customWidth="1"/>
    <col min="256" max="256" width="43.85546875" style="55" customWidth="1"/>
    <col min="257" max="502" width="11.42578125" style="55"/>
    <col min="503" max="503" width="5" style="55" bestFit="1" customWidth="1"/>
    <col min="504" max="504" width="8.28515625" style="55" bestFit="1" customWidth="1"/>
    <col min="505" max="505" width="26.85546875" style="55" customWidth="1"/>
    <col min="506" max="506" width="35.85546875" style="55" customWidth="1"/>
    <col min="507" max="507" width="44" style="55" customWidth="1"/>
    <col min="508" max="508" width="13.28515625" style="55" bestFit="1" customWidth="1"/>
    <col min="509" max="509" width="11.85546875" style="55" customWidth="1"/>
    <col min="510" max="510" width="15.28515625" style="55" customWidth="1"/>
    <col min="511" max="511" width="33.140625" style="55" customWidth="1"/>
    <col min="512" max="512" width="43.85546875" style="55" customWidth="1"/>
    <col min="513" max="758" width="11.42578125" style="55"/>
    <col min="759" max="759" width="5" style="55" bestFit="1" customWidth="1"/>
    <col min="760" max="760" width="8.28515625" style="55" bestFit="1" customWidth="1"/>
    <col min="761" max="761" width="26.85546875" style="55" customWidth="1"/>
    <col min="762" max="762" width="35.85546875" style="55" customWidth="1"/>
    <col min="763" max="763" width="44" style="55" customWidth="1"/>
    <col min="764" max="764" width="13.28515625" style="55" bestFit="1" customWidth="1"/>
    <col min="765" max="765" width="11.85546875" style="55" customWidth="1"/>
    <col min="766" max="766" width="15.28515625" style="55" customWidth="1"/>
    <col min="767" max="767" width="33.140625" style="55" customWidth="1"/>
    <col min="768" max="768" width="43.85546875" style="55" customWidth="1"/>
    <col min="769" max="1014" width="11.42578125" style="55"/>
    <col min="1015" max="1015" width="5" style="55" bestFit="1" customWidth="1"/>
    <col min="1016" max="1016" width="8.28515625" style="55" bestFit="1" customWidth="1"/>
    <col min="1017" max="1017" width="26.85546875" style="55" customWidth="1"/>
    <col min="1018" max="1018" width="35.85546875" style="55" customWidth="1"/>
    <col min="1019" max="1019" width="44" style="55" customWidth="1"/>
    <col min="1020" max="1020" width="13.28515625" style="55" bestFit="1" customWidth="1"/>
    <col min="1021" max="1021" width="11.85546875" style="55" customWidth="1"/>
    <col min="1022" max="1022" width="15.28515625" style="55" customWidth="1"/>
    <col min="1023" max="1023" width="33.140625" style="55" customWidth="1"/>
    <col min="1024" max="1024" width="43.85546875" style="55" customWidth="1"/>
    <col min="1025" max="1270" width="11.42578125" style="55"/>
    <col min="1271" max="1271" width="5" style="55" bestFit="1" customWidth="1"/>
    <col min="1272" max="1272" width="8.28515625" style="55" bestFit="1" customWidth="1"/>
    <col min="1273" max="1273" width="26.85546875" style="55" customWidth="1"/>
    <col min="1274" max="1274" width="35.85546875" style="55" customWidth="1"/>
    <col min="1275" max="1275" width="44" style="55" customWidth="1"/>
    <col min="1276" max="1276" width="13.28515625" style="55" bestFit="1" customWidth="1"/>
    <col min="1277" max="1277" width="11.85546875" style="55" customWidth="1"/>
    <col min="1278" max="1278" width="15.28515625" style="55" customWidth="1"/>
    <col min="1279" max="1279" width="33.140625" style="55" customWidth="1"/>
    <col min="1280" max="1280" width="43.85546875" style="55" customWidth="1"/>
    <col min="1281" max="1526" width="11.42578125" style="55"/>
    <col min="1527" max="1527" width="5" style="55" bestFit="1" customWidth="1"/>
    <col min="1528" max="1528" width="8.28515625" style="55" bestFit="1" customWidth="1"/>
    <col min="1529" max="1529" width="26.85546875" style="55" customWidth="1"/>
    <col min="1530" max="1530" width="35.85546875" style="55" customWidth="1"/>
    <col min="1531" max="1531" width="44" style="55" customWidth="1"/>
    <col min="1532" max="1532" width="13.28515625" style="55" bestFit="1" customWidth="1"/>
    <col min="1533" max="1533" width="11.85546875" style="55" customWidth="1"/>
    <col min="1534" max="1534" width="15.28515625" style="55" customWidth="1"/>
    <col min="1535" max="1535" width="33.140625" style="55" customWidth="1"/>
    <col min="1536" max="1536" width="43.85546875" style="55" customWidth="1"/>
    <col min="1537" max="1782" width="11.42578125" style="55"/>
    <col min="1783" max="1783" width="5" style="55" bestFit="1" customWidth="1"/>
    <col min="1784" max="1784" width="8.28515625" style="55" bestFit="1" customWidth="1"/>
    <col min="1785" max="1785" width="26.85546875" style="55" customWidth="1"/>
    <col min="1786" max="1786" width="35.85546875" style="55" customWidth="1"/>
    <col min="1787" max="1787" width="44" style="55" customWidth="1"/>
    <col min="1788" max="1788" width="13.28515625" style="55" bestFit="1" customWidth="1"/>
    <col min="1789" max="1789" width="11.85546875" style="55" customWidth="1"/>
    <col min="1790" max="1790" width="15.28515625" style="55" customWidth="1"/>
    <col min="1791" max="1791" width="33.140625" style="55" customWidth="1"/>
    <col min="1792" max="1792" width="43.85546875" style="55" customWidth="1"/>
    <col min="1793" max="2038" width="11.42578125" style="55"/>
    <col min="2039" max="2039" width="5" style="55" bestFit="1" customWidth="1"/>
    <col min="2040" max="2040" width="8.28515625" style="55" bestFit="1" customWidth="1"/>
    <col min="2041" max="2041" width="26.85546875" style="55" customWidth="1"/>
    <col min="2042" max="2042" width="35.85546875" style="55" customWidth="1"/>
    <col min="2043" max="2043" width="44" style="55" customWidth="1"/>
    <col min="2044" max="2044" width="13.28515625" style="55" bestFit="1" customWidth="1"/>
    <col min="2045" max="2045" width="11.85546875" style="55" customWidth="1"/>
    <col min="2046" max="2046" width="15.28515625" style="55" customWidth="1"/>
    <col min="2047" max="2047" width="33.140625" style="55" customWidth="1"/>
    <col min="2048" max="2048" width="43.85546875" style="55" customWidth="1"/>
    <col min="2049" max="2294" width="11.42578125" style="55"/>
    <col min="2295" max="2295" width="5" style="55" bestFit="1" customWidth="1"/>
    <col min="2296" max="2296" width="8.28515625" style="55" bestFit="1" customWidth="1"/>
    <col min="2297" max="2297" width="26.85546875" style="55" customWidth="1"/>
    <col min="2298" max="2298" width="35.85546875" style="55" customWidth="1"/>
    <col min="2299" max="2299" width="44" style="55" customWidth="1"/>
    <col min="2300" max="2300" width="13.28515625" style="55" bestFit="1" customWidth="1"/>
    <col min="2301" max="2301" width="11.85546875" style="55" customWidth="1"/>
    <col min="2302" max="2302" width="15.28515625" style="55" customWidth="1"/>
    <col min="2303" max="2303" width="33.140625" style="55" customWidth="1"/>
    <col min="2304" max="2304" width="43.85546875" style="55" customWidth="1"/>
    <col min="2305" max="2550" width="11.42578125" style="55"/>
    <col min="2551" max="2551" width="5" style="55" bestFit="1" customWidth="1"/>
    <col min="2552" max="2552" width="8.28515625" style="55" bestFit="1" customWidth="1"/>
    <col min="2553" max="2553" width="26.85546875" style="55" customWidth="1"/>
    <col min="2554" max="2554" width="35.85546875" style="55" customWidth="1"/>
    <col min="2555" max="2555" width="44" style="55" customWidth="1"/>
    <col min="2556" max="2556" width="13.28515625" style="55" bestFit="1" customWidth="1"/>
    <col min="2557" max="2557" width="11.85546875" style="55" customWidth="1"/>
    <col min="2558" max="2558" width="15.28515625" style="55" customWidth="1"/>
    <col min="2559" max="2559" width="33.140625" style="55" customWidth="1"/>
    <col min="2560" max="2560" width="43.85546875" style="55" customWidth="1"/>
    <col min="2561" max="2806" width="11.42578125" style="55"/>
    <col min="2807" max="2807" width="5" style="55" bestFit="1" customWidth="1"/>
    <col min="2808" max="2808" width="8.28515625" style="55" bestFit="1" customWidth="1"/>
    <col min="2809" max="2809" width="26.85546875" style="55" customWidth="1"/>
    <col min="2810" max="2810" width="35.85546875" style="55" customWidth="1"/>
    <col min="2811" max="2811" width="44" style="55" customWidth="1"/>
    <col min="2812" max="2812" width="13.28515625" style="55" bestFit="1" customWidth="1"/>
    <col min="2813" max="2813" width="11.85546875" style="55" customWidth="1"/>
    <col min="2814" max="2814" width="15.28515625" style="55" customWidth="1"/>
    <col min="2815" max="2815" width="33.140625" style="55" customWidth="1"/>
    <col min="2816" max="2816" width="43.85546875" style="55" customWidth="1"/>
    <col min="2817" max="3062" width="11.42578125" style="55"/>
    <col min="3063" max="3063" width="5" style="55" bestFit="1" customWidth="1"/>
    <col min="3064" max="3064" width="8.28515625" style="55" bestFit="1" customWidth="1"/>
    <col min="3065" max="3065" width="26.85546875" style="55" customWidth="1"/>
    <col min="3066" max="3066" width="35.85546875" style="55" customWidth="1"/>
    <col min="3067" max="3067" width="44" style="55" customWidth="1"/>
    <col min="3068" max="3068" width="13.28515625" style="55" bestFit="1" customWidth="1"/>
    <col min="3069" max="3069" width="11.85546875" style="55" customWidth="1"/>
    <col min="3070" max="3070" width="15.28515625" style="55" customWidth="1"/>
    <col min="3071" max="3071" width="33.140625" style="55" customWidth="1"/>
    <col min="3072" max="3072" width="43.85546875" style="55" customWidth="1"/>
    <col min="3073" max="3318" width="11.42578125" style="55"/>
    <col min="3319" max="3319" width="5" style="55" bestFit="1" customWidth="1"/>
    <col min="3320" max="3320" width="8.28515625" style="55" bestFit="1" customWidth="1"/>
    <col min="3321" max="3321" width="26.85546875" style="55" customWidth="1"/>
    <col min="3322" max="3322" width="35.85546875" style="55" customWidth="1"/>
    <col min="3323" max="3323" width="44" style="55" customWidth="1"/>
    <col min="3324" max="3324" width="13.28515625" style="55" bestFit="1" customWidth="1"/>
    <col min="3325" max="3325" width="11.85546875" style="55" customWidth="1"/>
    <col min="3326" max="3326" width="15.28515625" style="55" customWidth="1"/>
    <col min="3327" max="3327" width="33.140625" style="55" customWidth="1"/>
    <col min="3328" max="3328" width="43.85546875" style="55" customWidth="1"/>
    <col min="3329" max="3574" width="11.42578125" style="55"/>
    <col min="3575" max="3575" width="5" style="55" bestFit="1" customWidth="1"/>
    <col min="3576" max="3576" width="8.28515625" style="55" bestFit="1" customWidth="1"/>
    <col min="3577" max="3577" width="26.85546875" style="55" customWidth="1"/>
    <col min="3578" max="3578" width="35.85546875" style="55" customWidth="1"/>
    <col min="3579" max="3579" width="44" style="55" customWidth="1"/>
    <col min="3580" max="3580" width="13.28515625" style="55" bestFit="1" customWidth="1"/>
    <col min="3581" max="3581" width="11.85546875" style="55" customWidth="1"/>
    <col min="3582" max="3582" width="15.28515625" style="55" customWidth="1"/>
    <col min="3583" max="3583" width="33.140625" style="55" customWidth="1"/>
    <col min="3584" max="3584" width="43.85546875" style="55" customWidth="1"/>
    <col min="3585" max="3830" width="11.42578125" style="55"/>
    <col min="3831" max="3831" width="5" style="55" bestFit="1" customWidth="1"/>
    <col min="3832" max="3832" width="8.28515625" style="55" bestFit="1" customWidth="1"/>
    <col min="3833" max="3833" width="26.85546875" style="55" customWidth="1"/>
    <col min="3834" max="3834" width="35.85546875" style="55" customWidth="1"/>
    <col min="3835" max="3835" width="44" style="55" customWidth="1"/>
    <col min="3836" max="3836" width="13.28515625" style="55" bestFit="1" customWidth="1"/>
    <col min="3837" max="3837" width="11.85546875" style="55" customWidth="1"/>
    <col min="3838" max="3838" width="15.28515625" style="55" customWidth="1"/>
    <col min="3839" max="3839" width="33.140625" style="55" customWidth="1"/>
    <col min="3840" max="3840" width="43.85546875" style="55" customWidth="1"/>
    <col min="3841" max="4086" width="11.42578125" style="55"/>
    <col min="4087" max="4087" width="5" style="55" bestFit="1" customWidth="1"/>
    <col min="4088" max="4088" width="8.28515625" style="55" bestFit="1" customWidth="1"/>
    <col min="4089" max="4089" width="26.85546875" style="55" customWidth="1"/>
    <col min="4090" max="4090" width="35.85546875" style="55" customWidth="1"/>
    <col min="4091" max="4091" width="44" style="55" customWidth="1"/>
    <col min="4092" max="4092" width="13.28515625" style="55" bestFit="1" customWidth="1"/>
    <col min="4093" max="4093" width="11.85546875" style="55" customWidth="1"/>
    <col min="4094" max="4094" width="15.28515625" style="55" customWidth="1"/>
    <col min="4095" max="4095" width="33.140625" style="55" customWidth="1"/>
    <col min="4096" max="4096" width="43.85546875" style="55" customWidth="1"/>
    <col min="4097" max="4342" width="11.42578125" style="55"/>
    <col min="4343" max="4343" width="5" style="55" bestFit="1" customWidth="1"/>
    <col min="4344" max="4344" width="8.28515625" style="55" bestFit="1" customWidth="1"/>
    <col min="4345" max="4345" width="26.85546875" style="55" customWidth="1"/>
    <col min="4346" max="4346" width="35.85546875" style="55" customWidth="1"/>
    <col min="4347" max="4347" width="44" style="55" customWidth="1"/>
    <col min="4348" max="4348" width="13.28515625" style="55" bestFit="1" customWidth="1"/>
    <col min="4349" max="4349" width="11.85546875" style="55" customWidth="1"/>
    <col min="4350" max="4350" width="15.28515625" style="55" customWidth="1"/>
    <col min="4351" max="4351" width="33.140625" style="55" customWidth="1"/>
    <col min="4352" max="4352" width="43.85546875" style="55" customWidth="1"/>
    <col min="4353" max="4598" width="11.42578125" style="55"/>
    <col min="4599" max="4599" width="5" style="55" bestFit="1" customWidth="1"/>
    <col min="4600" max="4600" width="8.28515625" style="55" bestFit="1" customWidth="1"/>
    <col min="4601" max="4601" width="26.85546875" style="55" customWidth="1"/>
    <col min="4602" max="4602" width="35.85546875" style="55" customWidth="1"/>
    <col min="4603" max="4603" width="44" style="55" customWidth="1"/>
    <col min="4604" max="4604" width="13.28515625" style="55" bestFit="1" customWidth="1"/>
    <col min="4605" max="4605" width="11.85546875" style="55" customWidth="1"/>
    <col min="4606" max="4606" width="15.28515625" style="55" customWidth="1"/>
    <col min="4607" max="4607" width="33.140625" style="55" customWidth="1"/>
    <col min="4608" max="4608" width="43.85546875" style="55" customWidth="1"/>
    <col min="4609" max="4854" width="11.42578125" style="55"/>
    <col min="4855" max="4855" width="5" style="55" bestFit="1" customWidth="1"/>
    <col min="4856" max="4856" width="8.28515625" style="55" bestFit="1" customWidth="1"/>
    <col min="4857" max="4857" width="26.85546875" style="55" customWidth="1"/>
    <col min="4858" max="4858" width="35.85546875" style="55" customWidth="1"/>
    <col min="4859" max="4859" width="44" style="55" customWidth="1"/>
    <col min="4860" max="4860" width="13.28515625" style="55" bestFit="1" customWidth="1"/>
    <col min="4861" max="4861" width="11.85546875" style="55" customWidth="1"/>
    <col min="4862" max="4862" width="15.28515625" style="55" customWidth="1"/>
    <col min="4863" max="4863" width="33.140625" style="55" customWidth="1"/>
    <col min="4864" max="4864" width="43.85546875" style="55" customWidth="1"/>
    <col min="4865" max="5110" width="11.42578125" style="55"/>
    <col min="5111" max="5111" width="5" style="55" bestFit="1" customWidth="1"/>
    <col min="5112" max="5112" width="8.28515625" style="55" bestFit="1" customWidth="1"/>
    <col min="5113" max="5113" width="26.85546875" style="55" customWidth="1"/>
    <col min="5114" max="5114" width="35.85546875" style="55" customWidth="1"/>
    <col min="5115" max="5115" width="44" style="55" customWidth="1"/>
    <col min="5116" max="5116" width="13.28515625" style="55" bestFit="1" customWidth="1"/>
    <col min="5117" max="5117" width="11.85546875" style="55" customWidth="1"/>
    <col min="5118" max="5118" width="15.28515625" style="55" customWidth="1"/>
    <col min="5119" max="5119" width="33.140625" style="55" customWidth="1"/>
    <col min="5120" max="5120" width="43.85546875" style="55" customWidth="1"/>
    <col min="5121" max="5366" width="11.42578125" style="55"/>
    <col min="5367" max="5367" width="5" style="55" bestFit="1" customWidth="1"/>
    <col min="5368" max="5368" width="8.28515625" style="55" bestFit="1" customWidth="1"/>
    <col min="5369" max="5369" width="26.85546875" style="55" customWidth="1"/>
    <col min="5370" max="5370" width="35.85546875" style="55" customWidth="1"/>
    <col min="5371" max="5371" width="44" style="55" customWidth="1"/>
    <col min="5372" max="5372" width="13.28515625" style="55" bestFit="1" customWidth="1"/>
    <col min="5373" max="5373" width="11.85546875" style="55" customWidth="1"/>
    <col min="5374" max="5374" width="15.28515625" style="55" customWidth="1"/>
    <col min="5375" max="5375" width="33.140625" style="55" customWidth="1"/>
    <col min="5376" max="5376" width="43.85546875" style="55" customWidth="1"/>
    <col min="5377" max="5622" width="11.42578125" style="55"/>
    <col min="5623" max="5623" width="5" style="55" bestFit="1" customWidth="1"/>
    <col min="5624" max="5624" width="8.28515625" style="55" bestFit="1" customWidth="1"/>
    <col min="5625" max="5625" width="26.85546875" style="55" customWidth="1"/>
    <col min="5626" max="5626" width="35.85546875" style="55" customWidth="1"/>
    <col min="5627" max="5627" width="44" style="55" customWidth="1"/>
    <col min="5628" max="5628" width="13.28515625" style="55" bestFit="1" customWidth="1"/>
    <col min="5629" max="5629" width="11.85546875" style="55" customWidth="1"/>
    <col min="5630" max="5630" width="15.28515625" style="55" customWidth="1"/>
    <col min="5631" max="5631" width="33.140625" style="55" customWidth="1"/>
    <col min="5632" max="5632" width="43.85546875" style="55" customWidth="1"/>
    <col min="5633" max="5878" width="11.42578125" style="55"/>
    <col min="5879" max="5879" width="5" style="55" bestFit="1" customWidth="1"/>
    <col min="5880" max="5880" width="8.28515625" style="55" bestFit="1" customWidth="1"/>
    <col min="5881" max="5881" width="26.85546875" style="55" customWidth="1"/>
    <col min="5882" max="5882" width="35.85546875" style="55" customWidth="1"/>
    <col min="5883" max="5883" width="44" style="55" customWidth="1"/>
    <col min="5884" max="5884" width="13.28515625" style="55" bestFit="1" customWidth="1"/>
    <col min="5885" max="5885" width="11.85546875" style="55" customWidth="1"/>
    <col min="5886" max="5886" width="15.28515625" style="55" customWidth="1"/>
    <col min="5887" max="5887" width="33.140625" style="55" customWidth="1"/>
    <col min="5888" max="5888" width="43.85546875" style="55" customWidth="1"/>
    <col min="5889" max="6134" width="11.42578125" style="55"/>
    <col min="6135" max="6135" width="5" style="55" bestFit="1" customWidth="1"/>
    <col min="6136" max="6136" width="8.28515625" style="55" bestFit="1" customWidth="1"/>
    <col min="6137" max="6137" width="26.85546875" style="55" customWidth="1"/>
    <col min="6138" max="6138" width="35.85546875" style="55" customWidth="1"/>
    <col min="6139" max="6139" width="44" style="55" customWidth="1"/>
    <col min="6140" max="6140" width="13.28515625" style="55" bestFit="1" customWidth="1"/>
    <col min="6141" max="6141" width="11.85546875" style="55" customWidth="1"/>
    <col min="6142" max="6142" width="15.28515625" style="55" customWidth="1"/>
    <col min="6143" max="6143" width="33.140625" style="55" customWidth="1"/>
    <col min="6144" max="6144" width="43.85546875" style="55" customWidth="1"/>
    <col min="6145" max="6390" width="11.42578125" style="55"/>
    <col min="6391" max="6391" width="5" style="55" bestFit="1" customWidth="1"/>
    <col min="6392" max="6392" width="8.28515625" style="55" bestFit="1" customWidth="1"/>
    <col min="6393" max="6393" width="26.85546875" style="55" customWidth="1"/>
    <col min="6394" max="6394" width="35.85546875" style="55" customWidth="1"/>
    <col min="6395" max="6395" width="44" style="55" customWidth="1"/>
    <col min="6396" max="6396" width="13.28515625" style="55" bestFit="1" customWidth="1"/>
    <col min="6397" max="6397" width="11.85546875" style="55" customWidth="1"/>
    <col min="6398" max="6398" width="15.28515625" style="55" customWidth="1"/>
    <col min="6399" max="6399" width="33.140625" style="55" customWidth="1"/>
    <col min="6400" max="6400" width="43.85546875" style="55" customWidth="1"/>
    <col min="6401" max="6646" width="11.42578125" style="55"/>
    <col min="6647" max="6647" width="5" style="55" bestFit="1" customWidth="1"/>
    <col min="6648" max="6648" width="8.28515625" style="55" bestFit="1" customWidth="1"/>
    <col min="6649" max="6649" width="26.85546875" style="55" customWidth="1"/>
    <col min="6650" max="6650" width="35.85546875" style="55" customWidth="1"/>
    <col min="6651" max="6651" width="44" style="55" customWidth="1"/>
    <col min="6652" max="6652" width="13.28515625" style="55" bestFit="1" customWidth="1"/>
    <col min="6653" max="6653" width="11.85546875" style="55" customWidth="1"/>
    <col min="6654" max="6654" width="15.28515625" style="55" customWidth="1"/>
    <col min="6655" max="6655" width="33.140625" style="55" customWidth="1"/>
    <col min="6656" max="6656" width="43.85546875" style="55" customWidth="1"/>
    <col min="6657" max="6902" width="11.42578125" style="55"/>
    <col min="6903" max="6903" width="5" style="55" bestFit="1" customWidth="1"/>
    <col min="6904" max="6904" width="8.28515625" style="55" bestFit="1" customWidth="1"/>
    <col min="6905" max="6905" width="26.85546875" style="55" customWidth="1"/>
    <col min="6906" max="6906" width="35.85546875" style="55" customWidth="1"/>
    <col min="6907" max="6907" width="44" style="55" customWidth="1"/>
    <col min="6908" max="6908" width="13.28515625" style="55" bestFit="1" customWidth="1"/>
    <col min="6909" max="6909" width="11.85546875" style="55" customWidth="1"/>
    <col min="6910" max="6910" width="15.28515625" style="55" customWidth="1"/>
    <col min="6911" max="6911" width="33.140625" style="55" customWidth="1"/>
    <col min="6912" max="6912" width="43.85546875" style="55" customWidth="1"/>
    <col min="6913" max="7158" width="11.42578125" style="55"/>
    <col min="7159" max="7159" width="5" style="55" bestFit="1" customWidth="1"/>
    <col min="7160" max="7160" width="8.28515625" style="55" bestFit="1" customWidth="1"/>
    <col min="7161" max="7161" width="26.85546875" style="55" customWidth="1"/>
    <col min="7162" max="7162" width="35.85546875" style="55" customWidth="1"/>
    <col min="7163" max="7163" width="44" style="55" customWidth="1"/>
    <col min="7164" max="7164" width="13.28515625" style="55" bestFit="1" customWidth="1"/>
    <col min="7165" max="7165" width="11.85546875" style="55" customWidth="1"/>
    <col min="7166" max="7166" width="15.28515625" style="55" customWidth="1"/>
    <col min="7167" max="7167" width="33.140625" style="55" customWidth="1"/>
    <col min="7168" max="7168" width="43.85546875" style="55" customWidth="1"/>
    <col min="7169" max="7414" width="11.42578125" style="55"/>
    <col min="7415" max="7415" width="5" style="55" bestFit="1" customWidth="1"/>
    <col min="7416" max="7416" width="8.28515625" style="55" bestFit="1" customWidth="1"/>
    <col min="7417" max="7417" width="26.85546875" style="55" customWidth="1"/>
    <col min="7418" max="7418" width="35.85546875" style="55" customWidth="1"/>
    <col min="7419" max="7419" width="44" style="55" customWidth="1"/>
    <col min="7420" max="7420" width="13.28515625" style="55" bestFit="1" customWidth="1"/>
    <col min="7421" max="7421" width="11.85546875" style="55" customWidth="1"/>
    <col min="7422" max="7422" width="15.28515625" style="55" customWidth="1"/>
    <col min="7423" max="7423" width="33.140625" style="55" customWidth="1"/>
    <col min="7424" max="7424" width="43.85546875" style="55" customWidth="1"/>
    <col min="7425" max="7670" width="11.42578125" style="55"/>
    <col min="7671" max="7671" width="5" style="55" bestFit="1" customWidth="1"/>
    <col min="7672" max="7672" width="8.28515625" style="55" bestFit="1" customWidth="1"/>
    <col min="7673" max="7673" width="26.85546875" style="55" customWidth="1"/>
    <col min="7674" max="7674" width="35.85546875" style="55" customWidth="1"/>
    <col min="7675" max="7675" width="44" style="55" customWidth="1"/>
    <col min="7676" max="7676" width="13.28515625" style="55" bestFit="1" customWidth="1"/>
    <col min="7677" max="7677" width="11.85546875" style="55" customWidth="1"/>
    <col min="7678" max="7678" width="15.28515625" style="55" customWidth="1"/>
    <col min="7679" max="7679" width="33.140625" style="55" customWidth="1"/>
    <col min="7680" max="7680" width="43.85546875" style="55" customWidth="1"/>
    <col min="7681" max="7926" width="11.42578125" style="55"/>
    <col min="7927" max="7927" width="5" style="55" bestFit="1" customWidth="1"/>
    <col min="7928" max="7928" width="8.28515625" style="55" bestFit="1" customWidth="1"/>
    <col min="7929" max="7929" width="26.85546875" style="55" customWidth="1"/>
    <col min="7930" max="7930" width="35.85546875" style="55" customWidth="1"/>
    <col min="7931" max="7931" width="44" style="55" customWidth="1"/>
    <col min="7932" max="7932" width="13.28515625" style="55" bestFit="1" customWidth="1"/>
    <col min="7933" max="7933" width="11.85546875" style="55" customWidth="1"/>
    <col min="7934" max="7934" width="15.28515625" style="55" customWidth="1"/>
    <col min="7935" max="7935" width="33.140625" style="55" customWidth="1"/>
    <col min="7936" max="7936" width="43.85546875" style="55" customWidth="1"/>
    <col min="7937" max="8182" width="11.42578125" style="55"/>
    <col min="8183" max="8183" width="5" style="55" bestFit="1" customWidth="1"/>
    <col min="8184" max="8184" width="8.28515625" style="55" bestFit="1" customWidth="1"/>
    <col min="8185" max="8185" width="26.85546875" style="55" customWidth="1"/>
    <col min="8186" max="8186" width="35.85546875" style="55" customWidth="1"/>
    <col min="8187" max="8187" width="44" style="55" customWidth="1"/>
    <col min="8188" max="8188" width="13.28515625" style="55" bestFit="1" customWidth="1"/>
    <col min="8189" max="8189" width="11.85546875" style="55" customWidth="1"/>
    <col min="8190" max="8190" width="15.28515625" style="55" customWidth="1"/>
    <col min="8191" max="8191" width="33.140625" style="55" customWidth="1"/>
    <col min="8192" max="8192" width="43.85546875" style="55" customWidth="1"/>
    <col min="8193" max="8438" width="11.42578125" style="55"/>
    <col min="8439" max="8439" width="5" style="55" bestFit="1" customWidth="1"/>
    <col min="8440" max="8440" width="8.28515625" style="55" bestFit="1" customWidth="1"/>
    <col min="8441" max="8441" width="26.85546875" style="55" customWidth="1"/>
    <col min="8442" max="8442" width="35.85546875" style="55" customWidth="1"/>
    <col min="8443" max="8443" width="44" style="55" customWidth="1"/>
    <col min="8444" max="8444" width="13.28515625" style="55" bestFit="1" customWidth="1"/>
    <col min="8445" max="8445" width="11.85546875" style="55" customWidth="1"/>
    <col min="8446" max="8446" width="15.28515625" style="55" customWidth="1"/>
    <col min="8447" max="8447" width="33.140625" style="55" customWidth="1"/>
    <col min="8448" max="8448" width="43.85546875" style="55" customWidth="1"/>
    <col min="8449" max="8694" width="11.42578125" style="55"/>
    <col min="8695" max="8695" width="5" style="55" bestFit="1" customWidth="1"/>
    <col min="8696" max="8696" width="8.28515625" style="55" bestFit="1" customWidth="1"/>
    <col min="8697" max="8697" width="26.85546875" style="55" customWidth="1"/>
    <col min="8698" max="8698" width="35.85546875" style="55" customWidth="1"/>
    <col min="8699" max="8699" width="44" style="55" customWidth="1"/>
    <col min="8700" max="8700" width="13.28515625" style="55" bestFit="1" customWidth="1"/>
    <col min="8701" max="8701" width="11.85546875" style="55" customWidth="1"/>
    <col min="8702" max="8702" width="15.28515625" style="55" customWidth="1"/>
    <col min="8703" max="8703" width="33.140625" style="55" customWidth="1"/>
    <col min="8704" max="8704" width="43.85546875" style="55" customWidth="1"/>
    <col min="8705" max="8950" width="11.42578125" style="55"/>
    <col min="8951" max="8951" width="5" style="55" bestFit="1" customWidth="1"/>
    <col min="8952" max="8952" width="8.28515625" style="55" bestFit="1" customWidth="1"/>
    <col min="8953" max="8953" width="26.85546875" style="55" customWidth="1"/>
    <col min="8954" max="8954" width="35.85546875" style="55" customWidth="1"/>
    <col min="8955" max="8955" width="44" style="55" customWidth="1"/>
    <col min="8956" max="8956" width="13.28515625" style="55" bestFit="1" customWidth="1"/>
    <col min="8957" max="8957" width="11.85546875" style="55" customWidth="1"/>
    <col min="8958" max="8958" width="15.28515625" style="55" customWidth="1"/>
    <col min="8959" max="8959" width="33.140625" style="55" customWidth="1"/>
    <col min="8960" max="8960" width="43.85546875" style="55" customWidth="1"/>
    <col min="8961" max="9206" width="11.42578125" style="55"/>
    <col min="9207" max="9207" width="5" style="55" bestFit="1" customWidth="1"/>
    <col min="9208" max="9208" width="8.28515625" style="55" bestFit="1" customWidth="1"/>
    <col min="9209" max="9209" width="26.85546875" style="55" customWidth="1"/>
    <col min="9210" max="9210" width="35.85546875" style="55" customWidth="1"/>
    <col min="9211" max="9211" width="44" style="55" customWidth="1"/>
    <col min="9212" max="9212" width="13.28515625" style="55" bestFit="1" customWidth="1"/>
    <col min="9213" max="9213" width="11.85546875" style="55" customWidth="1"/>
    <col min="9214" max="9214" width="15.28515625" style="55" customWidth="1"/>
    <col min="9215" max="9215" width="33.140625" style="55" customWidth="1"/>
    <col min="9216" max="9216" width="43.85546875" style="55" customWidth="1"/>
    <col min="9217" max="9462" width="11.42578125" style="55"/>
    <col min="9463" max="9463" width="5" style="55" bestFit="1" customWidth="1"/>
    <col min="9464" max="9464" width="8.28515625" style="55" bestFit="1" customWidth="1"/>
    <col min="9465" max="9465" width="26.85546875" style="55" customWidth="1"/>
    <col min="9466" max="9466" width="35.85546875" style="55" customWidth="1"/>
    <col min="9467" max="9467" width="44" style="55" customWidth="1"/>
    <col min="9468" max="9468" width="13.28515625" style="55" bestFit="1" customWidth="1"/>
    <col min="9469" max="9469" width="11.85546875" style="55" customWidth="1"/>
    <col min="9470" max="9470" width="15.28515625" style="55" customWidth="1"/>
    <col min="9471" max="9471" width="33.140625" style="55" customWidth="1"/>
    <col min="9472" max="9472" width="43.85546875" style="55" customWidth="1"/>
    <col min="9473" max="9718" width="11.42578125" style="55"/>
    <col min="9719" max="9719" width="5" style="55" bestFit="1" customWidth="1"/>
    <col min="9720" max="9720" width="8.28515625" style="55" bestFit="1" customWidth="1"/>
    <col min="9721" max="9721" width="26.85546875" style="55" customWidth="1"/>
    <col min="9722" max="9722" width="35.85546875" style="55" customWidth="1"/>
    <col min="9723" max="9723" width="44" style="55" customWidth="1"/>
    <col min="9724" max="9724" width="13.28515625" style="55" bestFit="1" customWidth="1"/>
    <col min="9725" max="9725" width="11.85546875" style="55" customWidth="1"/>
    <col min="9726" max="9726" width="15.28515625" style="55" customWidth="1"/>
    <col min="9727" max="9727" width="33.140625" style="55" customWidth="1"/>
    <col min="9728" max="9728" width="43.85546875" style="55" customWidth="1"/>
    <col min="9729" max="9974" width="11.42578125" style="55"/>
    <col min="9975" max="9975" width="5" style="55" bestFit="1" customWidth="1"/>
    <col min="9976" max="9976" width="8.28515625" style="55" bestFit="1" customWidth="1"/>
    <col min="9977" max="9977" width="26.85546875" style="55" customWidth="1"/>
    <col min="9978" max="9978" width="35.85546875" style="55" customWidth="1"/>
    <col min="9979" max="9979" width="44" style="55" customWidth="1"/>
    <col min="9980" max="9980" width="13.28515625" style="55" bestFit="1" customWidth="1"/>
    <col min="9981" max="9981" width="11.85546875" style="55" customWidth="1"/>
    <col min="9982" max="9982" width="15.28515625" style="55" customWidth="1"/>
    <col min="9983" max="9983" width="33.140625" style="55" customWidth="1"/>
    <col min="9984" max="9984" width="43.85546875" style="55" customWidth="1"/>
    <col min="9985" max="10230" width="11.42578125" style="55"/>
    <col min="10231" max="10231" width="5" style="55" bestFit="1" customWidth="1"/>
    <col min="10232" max="10232" width="8.28515625" style="55" bestFit="1" customWidth="1"/>
    <col min="10233" max="10233" width="26.85546875" style="55" customWidth="1"/>
    <col min="10234" max="10234" width="35.85546875" style="55" customWidth="1"/>
    <col min="10235" max="10235" width="44" style="55" customWidth="1"/>
    <col min="10236" max="10236" width="13.28515625" style="55" bestFit="1" customWidth="1"/>
    <col min="10237" max="10237" width="11.85546875" style="55" customWidth="1"/>
    <col min="10238" max="10238" width="15.28515625" style="55" customWidth="1"/>
    <col min="10239" max="10239" width="33.140625" style="55" customWidth="1"/>
    <col min="10240" max="10240" width="43.85546875" style="55" customWidth="1"/>
    <col min="10241" max="10486" width="11.42578125" style="55"/>
    <col min="10487" max="10487" width="5" style="55" bestFit="1" customWidth="1"/>
    <col min="10488" max="10488" width="8.28515625" style="55" bestFit="1" customWidth="1"/>
    <col min="10489" max="10489" width="26.85546875" style="55" customWidth="1"/>
    <col min="10490" max="10490" width="35.85546875" style="55" customWidth="1"/>
    <col min="10491" max="10491" width="44" style="55" customWidth="1"/>
    <col min="10492" max="10492" width="13.28515625" style="55" bestFit="1" customWidth="1"/>
    <col min="10493" max="10493" width="11.85546875" style="55" customWidth="1"/>
    <col min="10494" max="10494" width="15.28515625" style="55" customWidth="1"/>
    <col min="10495" max="10495" width="33.140625" style="55" customWidth="1"/>
    <col min="10496" max="10496" width="43.85546875" style="55" customWidth="1"/>
    <col min="10497" max="10742" width="11.42578125" style="55"/>
    <col min="10743" max="10743" width="5" style="55" bestFit="1" customWidth="1"/>
    <col min="10744" max="10744" width="8.28515625" style="55" bestFit="1" customWidth="1"/>
    <col min="10745" max="10745" width="26.85546875" style="55" customWidth="1"/>
    <col min="10746" max="10746" width="35.85546875" style="55" customWidth="1"/>
    <col min="10747" max="10747" width="44" style="55" customWidth="1"/>
    <col min="10748" max="10748" width="13.28515625" style="55" bestFit="1" customWidth="1"/>
    <col min="10749" max="10749" width="11.85546875" style="55" customWidth="1"/>
    <col min="10750" max="10750" width="15.28515625" style="55" customWidth="1"/>
    <col min="10751" max="10751" width="33.140625" style="55" customWidth="1"/>
    <col min="10752" max="10752" width="43.85546875" style="55" customWidth="1"/>
    <col min="10753" max="10998" width="11.42578125" style="55"/>
    <col min="10999" max="10999" width="5" style="55" bestFit="1" customWidth="1"/>
    <col min="11000" max="11000" width="8.28515625" style="55" bestFit="1" customWidth="1"/>
    <col min="11001" max="11001" width="26.85546875" style="55" customWidth="1"/>
    <col min="11002" max="11002" width="35.85546875" style="55" customWidth="1"/>
    <col min="11003" max="11003" width="44" style="55" customWidth="1"/>
    <col min="11004" max="11004" width="13.28515625" style="55" bestFit="1" customWidth="1"/>
    <col min="11005" max="11005" width="11.85546875" style="55" customWidth="1"/>
    <col min="11006" max="11006" width="15.28515625" style="55" customWidth="1"/>
    <col min="11007" max="11007" width="33.140625" style="55" customWidth="1"/>
    <col min="11008" max="11008" width="43.85546875" style="55" customWidth="1"/>
    <col min="11009" max="11254" width="11.42578125" style="55"/>
    <col min="11255" max="11255" width="5" style="55" bestFit="1" customWidth="1"/>
    <col min="11256" max="11256" width="8.28515625" style="55" bestFit="1" customWidth="1"/>
    <col min="11257" max="11257" width="26.85546875" style="55" customWidth="1"/>
    <col min="11258" max="11258" width="35.85546875" style="55" customWidth="1"/>
    <col min="11259" max="11259" width="44" style="55" customWidth="1"/>
    <col min="11260" max="11260" width="13.28515625" style="55" bestFit="1" customWidth="1"/>
    <col min="11261" max="11261" width="11.85546875" style="55" customWidth="1"/>
    <col min="11262" max="11262" width="15.28515625" style="55" customWidth="1"/>
    <col min="11263" max="11263" width="33.140625" style="55" customWidth="1"/>
    <col min="11264" max="11264" width="43.85546875" style="55" customWidth="1"/>
    <col min="11265" max="11510" width="11.42578125" style="55"/>
    <col min="11511" max="11511" width="5" style="55" bestFit="1" customWidth="1"/>
    <col min="11512" max="11512" width="8.28515625" style="55" bestFit="1" customWidth="1"/>
    <col min="11513" max="11513" width="26.85546875" style="55" customWidth="1"/>
    <col min="11514" max="11514" width="35.85546875" style="55" customWidth="1"/>
    <col min="11515" max="11515" width="44" style="55" customWidth="1"/>
    <col min="11516" max="11516" width="13.28515625" style="55" bestFit="1" customWidth="1"/>
    <col min="11517" max="11517" width="11.85546875" style="55" customWidth="1"/>
    <col min="11518" max="11518" width="15.28515625" style="55" customWidth="1"/>
    <col min="11519" max="11519" width="33.140625" style="55" customWidth="1"/>
    <col min="11520" max="11520" width="43.85546875" style="55" customWidth="1"/>
    <col min="11521" max="11766" width="11.42578125" style="55"/>
    <col min="11767" max="11767" width="5" style="55" bestFit="1" customWidth="1"/>
    <col min="11768" max="11768" width="8.28515625" style="55" bestFit="1" customWidth="1"/>
    <col min="11769" max="11769" width="26.85546875" style="55" customWidth="1"/>
    <col min="11770" max="11770" width="35.85546875" style="55" customWidth="1"/>
    <col min="11771" max="11771" width="44" style="55" customWidth="1"/>
    <col min="11772" max="11772" width="13.28515625" style="55" bestFit="1" customWidth="1"/>
    <col min="11773" max="11773" width="11.85546875" style="55" customWidth="1"/>
    <col min="11774" max="11774" width="15.28515625" style="55" customWidth="1"/>
    <col min="11775" max="11775" width="33.140625" style="55" customWidth="1"/>
    <col min="11776" max="11776" width="43.85546875" style="55" customWidth="1"/>
    <col min="11777" max="12022" width="11.42578125" style="55"/>
    <col min="12023" max="12023" width="5" style="55" bestFit="1" customWidth="1"/>
    <col min="12024" max="12024" width="8.28515625" style="55" bestFit="1" customWidth="1"/>
    <col min="12025" max="12025" width="26.85546875" style="55" customWidth="1"/>
    <col min="12026" max="12026" width="35.85546875" style="55" customWidth="1"/>
    <col min="12027" max="12027" width="44" style="55" customWidth="1"/>
    <col min="12028" max="12028" width="13.28515625" style="55" bestFit="1" customWidth="1"/>
    <col min="12029" max="12029" width="11.85546875" style="55" customWidth="1"/>
    <col min="12030" max="12030" width="15.28515625" style="55" customWidth="1"/>
    <col min="12031" max="12031" width="33.140625" style="55" customWidth="1"/>
    <col min="12032" max="12032" width="43.85546875" style="55" customWidth="1"/>
    <col min="12033" max="12278" width="11.42578125" style="55"/>
    <col min="12279" max="12279" width="5" style="55" bestFit="1" customWidth="1"/>
    <col min="12280" max="12280" width="8.28515625" style="55" bestFit="1" customWidth="1"/>
    <col min="12281" max="12281" width="26.85546875" style="55" customWidth="1"/>
    <col min="12282" max="12282" width="35.85546875" style="55" customWidth="1"/>
    <col min="12283" max="12283" width="44" style="55" customWidth="1"/>
    <col min="12284" max="12284" width="13.28515625" style="55" bestFit="1" customWidth="1"/>
    <col min="12285" max="12285" width="11.85546875" style="55" customWidth="1"/>
    <col min="12286" max="12286" width="15.28515625" style="55" customWidth="1"/>
    <col min="12287" max="12287" width="33.140625" style="55" customWidth="1"/>
    <col min="12288" max="12288" width="43.85546875" style="55" customWidth="1"/>
    <col min="12289" max="12534" width="11.42578125" style="55"/>
    <col min="12535" max="12535" width="5" style="55" bestFit="1" customWidth="1"/>
    <col min="12536" max="12536" width="8.28515625" style="55" bestFit="1" customWidth="1"/>
    <col min="12537" max="12537" width="26.85546875" style="55" customWidth="1"/>
    <col min="12538" max="12538" width="35.85546875" style="55" customWidth="1"/>
    <col min="12539" max="12539" width="44" style="55" customWidth="1"/>
    <col min="12540" max="12540" width="13.28515625" style="55" bestFit="1" customWidth="1"/>
    <col min="12541" max="12541" width="11.85546875" style="55" customWidth="1"/>
    <col min="12542" max="12542" width="15.28515625" style="55" customWidth="1"/>
    <col min="12543" max="12543" width="33.140625" style="55" customWidth="1"/>
    <col min="12544" max="12544" width="43.85546875" style="55" customWidth="1"/>
    <col min="12545" max="12790" width="11.42578125" style="55"/>
    <col min="12791" max="12791" width="5" style="55" bestFit="1" customWidth="1"/>
    <col min="12792" max="12792" width="8.28515625" style="55" bestFit="1" customWidth="1"/>
    <col min="12793" max="12793" width="26.85546875" style="55" customWidth="1"/>
    <col min="12794" max="12794" width="35.85546875" style="55" customWidth="1"/>
    <col min="12795" max="12795" width="44" style="55" customWidth="1"/>
    <col min="12796" max="12796" width="13.28515625" style="55" bestFit="1" customWidth="1"/>
    <col min="12797" max="12797" width="11.85546875" style="55" customWidth="1"/>
    <col min="12798" max="12798" width="15.28515625" style="55" customWidth="1"/>
    <col min="12799" max="12799" width="33.140625" style="55" customWidth="1"/>
    <col min="12800" max="12800" width="43.85546875" style="55" customWidth="1"/>
    <col min="12801" max="13046" width="11.42578125" style="55"/>
    <col min="13047" max="13047" width="5" style="55" bestFit="1" customWidth="1"/>
    <col min="13048" max="13048" width="8.28515625" style="55" bestFit="1" customWidth="1"/>
    <col min="13049" max="13049" width="26.85546875" style="55" customWidth="1"/>
    <col min="13050" max="13050" width="35.85546875" style="55" customWidth="1"/>
    <col min="13051" max="13051" width="44" style="55" customWidth="1"/>
    <col min="13052" max="13052" width="13.28515625" style="55" bestFit="1" customWidth="1"/>
    <col min="13053" max="13053" width="11.85546875" style="55" customWidth="1"/>
    <col min="13054" max="13054" width="15.28515625" style="55" customWidth="1"/>
    <col min="13055" max="13055" width="33.140625" style="55" customWidth="1"/>
    <col min="13056" max="13056" width="43.85546875" style="55" customWidth="1"/>
    <col min="13057" max="13302" width="11.42578125" style="55"/>
    <col min="13303" max="13303" width="5" style="55" bestFit="1" customWidth="1"/>
    <col min="13304" max="13304" width="8.28515625" style="55" bestFit="1" customWidth="1"/>
    <col min="13305" max="13305" width="26.85546875" style="55" customWidth="1"/>
    <col min="13306" max="13306" width="35.85546875" style="55" customWidth="1"/>
    <col min="13307" max="13307" width="44" style="55" customWidth="1"/>
    <col min="13308" max="13308" width="13.28515625" style="55" bestFit="1" customWidth="1"/>
    <col min="13309" max="13309" width="11.85546875" style="55" customWidth="1"/>
    <col min="13310" max="13310" width="15.28515625" style="55" customWidth="1"/>
    <col min="13311" max="13311" width="33.140625" style="55" customWidth="1"/>
    <col min="13312" max="13312" width="43.85546875" style="55" customWidth="1"/>
    <col min="13313" max="13558" width="11.42578125" style="55"/>
    <col min="13559" max="13559" width="5" style="55" bestFit="1" customWidth="1"/>
    <col min="13560" max="13560" width="8.28515625" style="55" bestFit="1" customWidth="1"/>
    <col min="13561" max="13561" width="26.85546875" style="55" customWidth="1"/>
    <col min="13562" max="13562" width="35.85546875" style="55" customWidth="1"/>
    <col min="13563" max="13563" width="44" style="55" customWidth="1"/>
    <col min="13564" max="13564" width="13.28515625" style="55" bestFit="1" customWidth="1"/>
    <col min="13565" max="13565" width="11.85546875" style="55" customWidth="1"/>
    <col min="13566" max="13566" width="15.28515625" style="55" customWidth="1"/>
    <col min="13567" max="13567" width="33.140625" style="55" customWidth="1"/>
    <col min="13568" max="13568" width="43.85546875" style="55" customWidth="1"/>
    <col min="13569" max="13814" width="11.42578125" style="55"/>
    <col min="13815" max="13815" width="5" style="55" bestFit="1" customWidth="1"/>
    <col min="13816" max="13816" width="8.28515625" style="55" bestFit="1" customWidth="1"/>
    <col min="13817" max="13817" width="26.85546875" style="55" customWidth="1"/>
    <col min="13818" max="13818" width="35.85546875" style="55" customWidth="1"/>
    <col min="13819" max="13819" width="44" style="55" customWidth="1"/>
    <col min="13820" max="13820" width="13.28515625" style="55" bestFit="1" customWidth="1"/>
    <col min="13821" max="13821" width="11.85546875" style="55" customWidth="1"/>
    <col min="13822" max="13822" width="15.28515625" style="55" customWidth="1"/>
    <col min="13823" max="13823" width="33.140625" style="55" customWidth="1"/>
    <col min="13824" max="13824" width="43.85546875" style="55" customWidth="1"/>
    <col min="13825" max="14070" width="11.42578125" style="55"/>
    <col min="14071" max="14071" width="5" style="55" bestFit="1" customWidth="1"/>
    <col min="14072" max="14072" width="8.28515625" style="55" bestFit="1" customWidth="1"/>
    <col min="14073" max="14073" width="26.85546875" style="55" customWidth="1"/>
    <col min="14074" max="14074" width="35.85546875" style="55" customWidth="1"/>
    <col min="14075" max="14075" width="44" style="55" customWidth="1"/>
    <col min="14076" max="14076" width="13.28515625" style="55" bestFit="1" customWidth="1"/>
    <col min="14077" max="14077" width="11.85546875" style="55" customWidth="1"/>
    <col min="14078" max="14078" width="15.28515625" style="55" customWidth="1"/>
    <col min="14079" max="14079" width="33.140625" style="55" customWidth="1"/>
    <col min="14080" max="14080" width="43.85546875" style="55" customWidth="1"/>
    <col min="14081" max="14326" width="11.42578125" style="55"/>
    <col min="14327" max="14327" width="5" style="55" bestFit="1" customWidth="1"/>
    <col min="14328" max="14328" width="8.28515625" style="55" bestFit="1" customWidth="1"/>
    <col min="14329" max="14329" width="26.85546875" style="55" customWidth="1"/>
    <col min="14330" max="14330" width="35.85546875" style="55" customWidth="1"/>
    <col min="14331" max="14331" width="44" style="55" customWidth="1"/>
    <col min="14332" max="14332" width="13.28515625" style="55" bestFit="1" customWidth="1"/>
    <col min="14333" max="14333" width="11.85546875" style="55" customWidth="1"/>
    <col min="14334" max="14334" width="15.28515625" style="55" customWidth="1"/>
    <col min="14335" max="14335" width="33.140625" style="55" customWidth="1"/>
    <col min="14336" max="14336" width="43.85546875" style="55" customWidth="1"/>
    <col min="14337" max="14582" width="11.42578125" style="55"/>
    <col min="14583" max="14583" width="5" style="55" bestFit="1" customWidth="1"/>
    <col min="14584" max="14584" width="8.28515625" style="55" bestFit="1" customWidth="1"/>
    <col min="14585" max="14585" width="26.85546875" style="55" customWidth="1"/>
    <col min="14586" max="14586" width="35.85546875" style="55" customWidth="1"/>
    <col min="14587" max="14587" width="44" style="55" customWidth="1"/>
    <col min="14588" max="14588" width="13.28515625" style="55" bestFit="1" customWidth="1"/>
    <col min="14589" max="14589" width="11.85546875" style="55" customWidth="1"/>
    <col min="14590" max="14590" width="15.28515625" style="55" customWidth="1"/>
    <col min="14591" max="14591" width="33.140625" style="55" customWidth="1"/>
    <col min="14592" max="14592" width="43.85546875" style="55" customWidth="1"/>
    <col min="14593" max="14838" width="11.42578125" style="55"/>
    <col min="14839" max="14839" width="5" style="55" bestFit="1" customWidth="1"/>
    <col min="14840" max="14840" width="8.28515625" style="55" bestFit="1" customWidth="1"/>
    <col min="14841" max="14841" width="26.85546875" style="55" customWidth="1"/>
    <col min="14842" max="14842" width="35.85546875" style="55" customWidth="1"/>
    <col min="14843" max="14843" width="44" style="55" customWidth="1"/>
    <col min="14844" max="14844" width="13.28515625" style="55" bestFit="1" customWidth="1"/>
    <col min="14845" max="14845" width="11.85546875" style="55" customWidth="1"/>
    <col min="14846" max="14846" width="15.28515625" style="55" customWidth="1"/>
    <col min="14847" max="14847" width="33.140625" style="55" customWidth="1"/>
    <col min="14848" max="14848" width="43.85546875" style="55" customWidth="1"/>
    <col min="14849" max="15094" width="11.42578125" style="55"/>
    <col min="15095" max="15095" width="5" style="55" bestFit="1" customWidth="1"/>
    <col min="15096" max="15096" width="8.28515625" style="55" bestFit="1" customWidth="1"/>
    <col min="15097" max="15097" width="26.85546875" style="55" customWidth="1"/>
    <col min="15098" max="15098" width="35.85546875" style="55" customWidth="1"/>
    <col min="15099" max="15099" width="44" style="55" customWidth="1"/>
    <col min="15100" max="15100" width="13.28515625" style="55" bestFit="1" customWidth="1"/>
    <col min="15101" max="15101" width="11.85546875" style="55" customWidth="1"/>
    <col min="15102" max="15102" width="15.28515625" style="55" customWidth="1"/>
    <col min="15103" max="15103" width="33.140625" style="55" customWidth="1"/>
    <col min="15104" max="15104" width="43.85546875" style="55" customWidth="1"/>
    <col min="15105" max="15350" width="11.42578125" style="55"/>
    <col min="15351" max="15351" width="5" style="55" bestFit="1" customWidth="1"/>
    <col min="15352" max="15352" width="8.28515625" style="55" bestFit="1" customWidth="1"/>
    <col min="15353" max="15353" width="26.85546875" style="55" customWidth="1"/>
    <col min="15354" max="15354" width="35.85546875" style="55" customWidth="1"/>
    <col min="15355" max="15355" width="44" style="55" customWidth="1"/>
    <col min="15356" max="15356" width="13.28515625" style="55" bestFit="1" customWidth="1"/>
    <col min="15357" max="15357" width="11.85546875" style="55" customWidth="1"/>
    <col min="15358" max="15358" width="15.28515625" style="55" customWidth="1"/>
    <col min="15359" max="15359" width="33.140625" style="55" customWidth="1"/>
    <col min="15360" max="15360" width="43.85546875" style="55" customWidth="1"/>
    <col min="15361" max="15606" width="11.42578125" style="55"/>
    <col min="15607" max="15607" width="5" style="55" bestFit="1" customWidth="1"/>
    <col min="15608" max="15608" width="8.28515625" style="55" bestFit="1" customWidth="1"/>
    <col min="15609" max="15609" width="26.85546875" style="55" customWidth="1"/>
    <col min="15610" max="15610" width="35.85546875" style="55" customWidth="1"/>
    <col min="15611" max="15611" width="44" style="55" customWidth="1"/>
    <col min="15612" max="15612" width="13.28515625" style="55" bestFit="1" customWidth="1"/>
    <col min="15613" max="15613" width="11.85546875" style="55" customWidth="1"/>
    <col min="15614" max="15614" width="15.28515625" style="55" customWidth="1"/>
    <col min="15615" max="15615" width="33.140625" style="55" customWidth="1"/>
    <col min="15616" max="15616" width="43.85546875" style="55" customWidth="1"/>
    <col min="15617" max="15862" width="11.42578125" style="55"/>
    <col min="15863" max="15863" width="5" style="55" bestFit="1" customWidth="1"/>
    <col min="15864" max="15864" width="8.28515625" style="55" bestFit="1" customWidth="1"/>
    <col min="15865" max="15865" width="26.85546875" style="55" customWidth="1"/>
    <col min="15866" max="15866" width="35.85546875" style="55" customWidth="1"/>
    <col min="15867" max="15867" width="44" style="55" customWidth="1"/>
    <col min="15868" max="15868" width="13.28515625" style="55" bestFit="1" customWidth="1"/>
    <col min="15869" max="15869" width="11.85546875" style="55" customWidth="1"/>
    <col min="15870" max="15870" width="15.28515625" style="55" customWidth="1"/>
    <col min="15871" max="15871" width="33.140625" style="55" customWidth="1"/>
    <col min="15872" max="15872" width="43.85546875" style="55" customWidth="1"/>
    <col min="15873" max="16118" width="11.42578125" style="55"/>
    <col min="16119" max="16119" width="5" style="55" bestFit="1" customWidth="1"/>
    <col min="16120" max="16120" width="8.28515625" style="55" bestFit="1" customWidth="1"/>
    <col min="16121" max="16121" width="26.85546875" style="55" customWidth="1"/>
    <col min="16122" max="16122" width="35.85546875" style="55" customWidth="1"/>
    <col min="16123" max="16123" width="44" style="55" customWidth="1"/>
    <col min="16124" max="16124" width="13.28515625" style="55" bestFit="1" customWidth="1"/>
    <col min="16125" max="16125" width="11.85546875" style="55" customWidth="1"/>
    <col min="16126" max="16126" width="15.28515625" style="55" customWidth="1"/>
    <col min="16127" max="16127" width="33.140625" style="55" customWidth="1"/>
    <col min="16128" max="16128" width="43.85546875" style="55" customWidth="1"/>
    <col min="16129" max="16384" width="11.42578125" style="55"/>
  </cols>
  <sheetData>
    <row r="2" spans="1:17" ht="25.5" x14ac:dyDescent="0.35">
      <c r="A2" s="368" t="s">
        <v>1</v>
      </c>
      <c r="B2" s="368"/>
      <c r="C2" s="368"/>
      <c r="D2" s="368"/>
      <c r="E2" s="368"/>
      <c r="F2" s="368"/>
      <c r="G2" s="368"/>
      <c r="H2" s="368"/>
      <c r="I2" s="368"/>
      <c r="J2" s="368"/>
      <c r="K2" s="368"/>
      <c r="L2" s="368"/>
      <c r="M2" s="368"/>
      <c r="N2" s="368"/>
      <c r="O2" s="368"/>
    </row>
    <row r="3" spans="1:17" ht="27" x14ac:dyDescent="0.35">
      <c r="A3" s="369" t="s">
        <v>0</v>
      </c>
      <c r="B3" s="369"/>
      <c r="C3" s="369"/>
      <c r="D3" s="369"/>
      <c r="E3" s="369"/>
      <c r="F3" s="369"/>
      <c r="G3" s="369"/>
      <c r="H3" s="369"/>
      <c r="I3" s="369"/>
      <c r="J3" s="369"/>
      <c r="K3" s="369"/>
      <c r="L3" s="369"/>
      <c r="M3" s="369"/>
      <c r="N3" s="369"/>
      <c r="O3" s="369"/>
    </row>
    <row r="4" spans="1:17" ht="19.5" x14ac:dyDescent="0.35">
      <c r="A4" s="370" t="s">
        <v>491</v>
      </c>
      <c r="B4" s="370"/>
      <c r="C4" s="370"/>
      <c r="D4" s="370"/>
      <c r="E4" s="370"/>
      <c r="F4" s="370"/>
      <c r="G4" s="370"/>
      <c r="H4" s="370"/>
      <c r="I4" s="370"/>
      <c r="J4" s="370"/>
      <c r="K4" s="370"/>
      <c r="L4" s="370"/>
      <c r="M4" s="370"/>
      <c r="N4" s="370"/>
      <c r="O4" s="370"/>
    </row>
    <row r="5" spans="1:17" x14ac:dyDescent="0.25">
      <c r="N5" s="228"/>
      <c r="O5" s="228"/>
    </row>
    <row r="6" spans="1:17" ht="44.25" customHeight="1" thickBot="1" x14ac:dyDescent="0.3">
      <c r="A6" s="367" t="s">
        <v>1027</v>
      </c>
      <c r="B6" s="367"/>
      <c r="C6" s="367"/>
      <c r="D6" s="367"/>
      <c r="E6" s="367"/>
      <c r="F6" s="367"/>
      <c r="G6" s="367"/>
      <c r="H6" s="367"/>
      <c r="I6" s="367"/>
      <c r="J6" s="367"/>
      <c r="K6" s="367"/>
      <c r="L6" s="367"/>
      <c r="M6" s="367"/>
      <c r="N6" s="228"/>
      <c r="O6" s="228"/>
    </row>
    <row r="7" spans="1:17" s="67" customFormat="1" ht="68.25" customHeight="1" x14ac:dyDescent="0.25">
      <c r="A7" s="86" t="s">
        <v>2</v>
      </c>
      <c r="B7" s="87" t="s">
        <v>3</v>
      </c>
      <c r="C7" s="87" t="s">
        <v>641</v>
      </c>
      <c r="D7" s="87" t="s">
        <v>4</v>
      </c>
      <c r="E7" s="138" t="s">
        <v>492</v>
      </c>
      <c r="F7" s="87" t="s">
        <v>5</v>
      </c>
      <c r="G7" s="87" t="s">
        <v>6</v>
      </c>
      <c r="H7" s="13" t="s">
        <v>853</v>
      </c>
      <c r="I7" s="88" t="s">
        <v>290</v>
      </c>
      <c r="J7" s="178" t="s">
        <v>741</v>
      </c>
      <c r="K7" s="178" t="s">
        <v>375</v>
      </c>
      <c r="L7" s="178" t="s">
        <v>698</v>
      </c>
      <c r="M7" s="178" t="s">
        <v>376</v>
      </c>
      <c r="N7" s="178" t="s">
        <v>939</v>
      </c>
      <c r="O7" s="178" t="s">
        <v>722</v>
      </c>
      <c r="P7" s="179" t="s">
        <v>776</v>
      </c>
    </row>
    <row r="8" spans="1:17" s="72" customFormat="1" ht="83.25" customHeight="1" x14ac:dyDescent="0.25">
      <c r="A8" s="354">
        <v>1</v>
      </c>
      <c r="B8" s="145" t="s">
        <v>493</v>
      </c>
      <c r="C8" s="68" t="s">
        <v>642</v>
      </c>
      <c r="D8" s="143" t="s">
        <v>494</v>
      </c>
      <c r="E8" s="69">
        <v>1311.5</v>
      </c>
      <c r="F8" s="143" t="s">
        <v>495</v>
      </c>
      <c r="G8" s="143" t="s">
        <v>496</v>
      </c>
      <c r="H8" s="143"/>
      <c r="I8" s="68" t="s">
        <v>497</v>
      </c>
      <c r="J8" s="128">
        <v>1</v>
      </c>
      <c r="K8" s="128">
        <v>1</v>
      </c>
      <c r="L8" s="130">
        <v>1</v>
      </c>
      <c r="M8" s="53" t="s">
        <v>382</v>
      </c>
      <c r="N8" s="71">
        <v>0</v>
      </c>
      <c r="O8" s="273">
        <v>0</v>
      </c>
      <c r="P8" s="282">
        <f>(J8+K8+L8)/3*100</f>
        <v>100</v>
      </c>
      <c r="Q8" s="295" t="s">
        <v>378</v>
      </c>
    </row>
    <row r="9" spans="1:17" s="72" customFormat="1" ht="79.5" customHeight="1" x14ac:dyDescent="0.25">
      <c r="A9" s="354">
        <v>2</v>
      </c>
      <c r="B9" s="145" t="s">
        <v>505</v>
      </c>
      <c r="C9" s="68" t="s">
        <v>643</v>
      </c>
      <c r="D9" s="143" t="s">
        <v>14</v>
      </c>
      <c r="E9" s="69">
        <v>3250</v>
      </c>
      <c r="F9" s="143" t="s">
        <v>495</v>
      </c>
      <c r="G9" s="143" t="s">
        <v>506</v>
      </c>
      <c r="H9" s="143"/>
      <c r="I9" s="68" t="s">
        <v>507</v>
      </c>
      <c r="J9" s="128">
        <v>1</v>
      </c>
      <c r="K9" s="128">
        <v>1</v>
      </c>
      <c r="L9" s="130">
        <v>1</v>
      </c>
      <c r="M9" s="53" t="s">
        <v>382</v>
      </c>
      <c r="N9" s="71">
        <v>0</v>
      </c>
      <c r="O9" s="273">
        <v>0</v>
      </c>
      <c r="P9" s="282">
        <f t="shared" ref="P9:P38" si="0">(J9+K9+L9)/3*100</f>
        <v>100</v>
      </c>
      <c r="Q9" s="284" t="s">
        <v>378</v>
      </c>
    </row>
    <row r="10" spans="1:17" ht="75" customHeight="1" x14ac:dyDescent="0.25">
      <c r="A10" s="354">
        <v>3</v>
      </c>
      <c r="B10" s="145" t="s">
        <v>514</v>
      </c>
      <c r="C10" s="68" t="s">
        <v>644</v>
      </c>
      <c r="D10" s="145" t="s">
        <v>14</v>
      </c>
      <c r="E10" s="69">
        <v>673.64</v>
      </c>
      <c r="F10" s="145" t="s">
        <v>513</v>
      </c>
      <c r="G10" s="154" t="s">
        <v>515</v>
      </c>
      <c r="H10" s="154"/>
      <c r="I10" s="70" t="s">
        <v>516</v>
      </c>
      <c r="J10" s="128">
        <v>1</v>
      </c>
      <c r="K10" s="128">
        <v>1</v>
      </c>
      <c r="L10" s="130">
        <v>1</v>
      </c>
      <c r="M10" s="53" t="s">
        <v>382</v>
      </c>
      <c r="N10" s="71">
        <v>0</v>
      </c>
      <c r="O10" s="273">
        <v>0</v>
      </c>
      <c r="P10" s="282">
        <f t="shared" si="0"/>
        <v>100</v>
      </c>
      <c r="Q10" s="284" t="s">
        <v>378</v>
      </c>
    </row>
    <row r="11" spans="1:17" ht="50.1" customHeight="1" x14ac:dyDescent="0.25">
      <c r="A11" s="354">
        <v>4</v>
      </c>
      <c r="B11" s="145" t="s">
        <v>520</v>
      </c>
      <c r="C11" s="68" t="s">
        <v>645</v>
      </c>
      <c r="D11" s="143" t="s">
        <v>112</v>
      </c>
      <c r="E11" s="69">
        <v>2938</v>
      </c>
      <c r="F11" s="143" t="s">
        <v>495</v>
      </c>
      <c r="G11" s="143" t="s">
        <v>506</v>
      </c>
      <c r="H11" s="143"/>
      <c r="I11" s="68" t="s">
        <v>507</v>
      </c>
      <c r="J11" s="128">
        <v>0</v>
      </c>
      <c r="K11" s="128">
        <v>1</v>
      </c>
      <c r="L11" s="130">
        <v>1</v>
      </c>
      <c r="M11" s="53" t="s">
        <v>382</v>
      </c>
      <c r="N11" s="71">
        <v>2</v>
      </c>
      <c r="O11" s="273">
        <v>0</v>
      </c>
      <c r="P11" s="282">
        <f t="shared" si="0"/>
        <v>66.666666666666657</v>
      </c>
      <c r="Q11" s="284" t="s">
        <v>378</v>
      </c>
    </row>
    <row r="12" spans="1:17" s="197" customFormat="1" ht="50.1" customHeight="1" x14ac:dyDescent="0.25">
      <c r="A12" s="354">
        <v>5</v>
      </c>
      <c r="B12" s="145" t="s">
        <v>886</v>
      </c>
      <c r="C12" s="74" t="s">
        <v>891</v>
      </c>
      <c r="D12" s="235" t="s">
        <v>610</v>
      </c>
      <c r="E12" s="236">
        <v>552</v>
      </c>
      <c r="F12" s="143" t="s">
        <v>513</v>
      </c>
      <c r="G12" s="237" t="s">
        <v>893</v>
      </c>
      <c r="H12" s="156"/>
      <c r="I12" s="70" t="s">
        <v>516</v>
      </c>
      <c r="J12" s="129">
        <v>1</v>
      </c>
      <c r="K12" s="129">
        <v>1</v>
      </c>
      <c r="L12" s="129">
        <v>1</v>
      </c>
      <c r="M12" s="70" t="s">
        <v>382</v>
      </c>
      <c r="N12" s="73">
        <v>0</v>
      </c>
      <c r="O12" s="274">
        <v>0</v>
      </c>
      <c r="P12" s="282">
        <f t="shared" si="0"/>
        <v>100</v>
      </c>
      <c r="Q12" s="283" t="s">
        <v>378</v>
      </c>
    </row>
    <row r="13" spans="1:17" s="75" customFormat="1" ht="50.1" customHeight="1" x14ac:dyDescent="0.25">
      <c r="A13" s="354">
        <v>6</v>
      </c>
      <c r="B13" s="145" t="s">
        <v>538</v>
      </c>
      <c r="C13" s="68" t="s">
        <v>646</v>
      </c>
      <c r="D13" s="143" t="s">
        <v>112</v>
      </c>
      <c r="E13" s="69">
        <v>1940</v>
      </c>
      <c r="F13" s="143" t="s">
        <v>495</v>
      </c>
      <c r="G13" s="154" t="s">
        <v>515</v>
      </c>
      <c r="H13" s="154"/>
      <c r="I13" s="70" t="s">
        <v>516</v>
      </c>
      <c r="J13" s="128">
        <v>1</v>
      </c>
      <c r="K13" s="128">
        <v>1</v>
      </c>
      <c r="L13" s="130">
        <v>1</v>
      </c>
      <c r="M13" s="53" t="s">
        <v>382</v>
      </c>
      <c r="N13" s="71">
        <v>0</v>
      </c>
      <c r="O13" s="273">
        <v>0</v>
      </c>
      <c r="P13" s="282">
        <f t="shared" si="0"/>
        <v>100</v>
      </c>
      <c r="Q13" s="284" t="s">
        <v>378</v>
      </c>
    </row>
    <row r="14" spans="1:17" s="75" customFormat="1" ht="50.1" customHeight="1" x14ac:dyDescent="0.25">
      <c r="A14" s="354">
        <v>7</v>
      </c>
      <c r="B14" s="272" t="s">
        <v>949</v>
      </c>
      <c r="C14" s="68"/>
      <c r="D14" s="235"/>
      <c r="E14" s="69"/>
      <c r="F14" s="143"/>
      <c r="G14" s="143"/>
      <c r="H14" s="143"/>
      <c r="I14" s="68"/>
      <c r="J14" s="128">
        <v>1</v>
      </c>
      <c r="K14" s="128">
        <v>1</v>
      </c>
      <c r="L14" s="130">
        <v>1</v>
      </c>
      <c r="M14" s="53" t="s">
        <v>382</v>
      </c>
      <c r="N14" s="71">
        <v>0</v>
      </c>
      <c r="O14" s="273">
        <v>0</v>
      </c>
      <c r="P14" s="282">
        <f t="shared" si="0"/>
        <v>100</v>
      </c>
      <c r="Q14" s="283" t="s">
        <v>378</v>
      </c>
    </row>
    <row r="15" spans="1:17" s="197" customFormat="1" ht="50.1" customHeight="1" x14ac:dyDescent="0.25">
      <c r="A15" s="354">
        <v>8</v>
      </c>
      <c r="B15" s="159" t="s">
        <v>887</v>
      </c>
      <c r="C15" s="68" t="s">
        <v>892</v>
      </c>
      <c r="D15" s="235" t="s">
        <v>610</v>
      </c>
      <c r="E15" s="236">
        <v>1805</v>
      </c>
      <c r="F15" s="143" t="s">
        <v>513</v>
      </c>
      <c r="G15" s="237" t="s">
        <v>893</v>
      </c>
      <c r="H15" s="145"/>
      <c r="I15" s="70" t="s">
        <v>516</v>
      </c>
      <c r="J15" s="129">
        <v>1</v>
      </c>
      <c r="K15" s="129">
        <v>1</v>
      </c>
      <c r="L15" s="129">
        <v>1</v>
      </c>
      <c r="M15" s="70" t="s">
        <v>382</v>
      </c>
      <c r="N15" s="73">
        <v>0</v>
      </c>
      <c r="O15" s="274">
        <v>0</v>
      </c>
      <c r="P15" s="282">
        <f t="shared" si="0"/>
        <v>100</v>
      </c>
      <c r="Q15" s="283" t="s">
        <v>378</v>
      </c>
    </row>
    <row r="16" spans="1:17" s="197" customFormat="1" ht="50.1" customHeight="1" x14ac:dyDescent="0.25">
      <c r="A16" s="354">
        <v>9</v>
      </c>
      <c r="B16" s="159" t="s">
        <v>909</v>
      </c>
      <c r="C16" s="70" t="s">
        <v>919</v>
      </c>
      <c r="D16" s="235" t="s">
        <v>610</v>
      </c>
      <c r="E16" s="236">
        <v>1011</v>
      </c>
      <c r="F16" s="143" t="s">
        <v>836</v>
      </c>
      <c r="G16" s="143" t="s">
        <v>782</v>
      </c>
      <c r="H16" s="145"/>
      <c r="I16" s="70" t="s">
        <v>516</v>
      </c>
      <c r="J16" s="129">
        <v>1</v>
      </c>
      <c r="K16" s="129">
        <v>1</v>
      </c>
      <c r="L16" s="129">
        <v>1</v>
      </c>
      <c r="M16" s="70" t="s">
        <v>382</v>
      </c>
      <c r="N16" s="73">
        <v>0</v>
      </c>
      <c r="O16" s="274">
        <v>0</v>
      </c>
      <c r="P16" s="282">
        <f t="shared" si="0"/>
        <v>100</v>
      </c>
      <c r="Q16" s="295" t="s">
        <v>378</v>
      </c>
    </row>
    <row r="17" spans="1:17" s="197" customFormat="1" ht="50.1" customHeight="1" x14ac:dyDescent="0.25">
      <c r="A17" s="354">
        <v>10</v>
      </c>
      <c r="B17" s="159" t="s">
        <v>1005</v>
      </c>
      <c r="C17" s="70" t="s">
        <v>1009</v>
      </c>
      <c r="D17" s="280" t="s">
        <v>533</v>
      </c>
      <c r="E17" s="236">
        <v>258</v>
      </c>
      <c r="F17" s="143" t="s">
        <v>513</v>
      </c>
      <c r="G17" s="278" t="s">
        <v>1008</v>
      </c>
      <c r="H17" s="145"/>
      <c r="I17" s="68" t="s">
        <v>531</v>
      </c>
      <c r="J17" s="129">
        <v>1</v>
      </c>
      <c r="K17" s="129">
        <v>1</v>
      </c>
      <c r="L17" s="129">
        <v>1</v>
      </c>
      <c r="M17" s="70" t="s">
        <v>382</v>
      </c>
      <c r="N17" s="73">
        <v>0</v>
      </c>
      <c r="O17" s="274">
        <v>0</v>
      </c>
      <c r="P17" s="282">
        <f t="shared" si="0"/>
        <v>100</v>
      </c>
      <c r="Q17" s="295" t="s">
        <v>378</v>
      </c>
    </row>
    <row r="18" spans="1:17" s="75" customFormat="1" ht="50.1" customHeight="1" x14ac:dyDescent="0.25">
      <c r="A18" s="354">
        <v>11</v>
      </c>
      <c r="B18" s="160" t="s">
        <v>554</v>
      </c>
      <c r="C18" s="68" t="s">
        <v>647</v>
      </c>
      <c r="D18" s="143" t="s">
        <v>555</v>
      </c>
      <c r="E18" s="76">
        <v>526.25</v>
      </c>
      <c r="F18" s="143" t="s">
        <v>513</v>
      </c>
      <c r="G18" s="143" t="s">
        <v>556</v>
      </c>
      <c r="H18" s="143"/>
      <c r="I18" s="68" t="s">
        <v>497</v>
      </c>
      <c r="J18" s="128">
        <v>1</v>
      </c>
      <c r="K18" s="128">
        <v>1</v>
      </c>
      <c r="L18" s="130">
        <v>1</v>
      </c>
      <c r="M18" s="53" t="s">
        <v>382</v>
      </c>
      <c r="N18" s="73">
        <v>0</v>
      </c>
      <c r="O18" s="274">
        <v>0</v>
      </c>
      <c r="P18" s="282">
        <f t="shared" si="0"/>
        <v>100</v>
      </c>
      <c r="Q18" s="295" t="s">
        <v>378</v>
      </c>
    </row>
    <row r="19" spans="1:17" s="75" customFormat="1" ht="48.75" customHeight="1" x14ac:dyDescent="0.25">
      <c r="A19" s="354">
        <v>12</v>
      </c>
      <c r="B19" s="145" t="s">
        <v>561</v>
      </c>
      <c r="C19" s="68" t="s">
        <v>648</v>
      </c>
      <c r="D19" s="146" t="s">
        <v>562</v>
      </c>
      <c r="E19" s="76">
        <v>5000</v>
      </c>
      <c r="F19" s="143" t="s">
        <v>563</v>
      </c>
      <c r="G19" s="143" t="s">
        <v>564</v>
      </c>
      <c r="H19" s="143"/>
      <c r="I19" s="68" t="s">
        <v>565</v>
      </c>
      <c r="J19" s="128">
        <v>1</v>
      </c>
      <c r="K19" s="128">
        <v>1</v>
      </c>
      <c r="L19" s="130">
        <v>1</v>
      </c>
      <c r="M19" s="53" t="s">
        <v>382</v>
      </c>
      <c r="N19" s="73">
        <v>0</v>
      </c>
      <c r="O19" s="274">
        <v>0</v>
      </c>
      <c r="P19" s="282">
        <f t="shared" si="0"/>
        <v>100</v>
      </c>
      <c r="Q19" s="295" t="s">
        <v>378</v>
      </c>
    </row>
    <row r="20" spans="1:17" s="75" customFormat="1" ht="48.75" customHeight="1" x14ac:dyDescent="0.25">
      <c r="A20" s="354">
        <v>13</v>
      </c>
      <c r="B20" s="145" t="s">
        <v>575</v>
      </c>
      <c r="C20" s="68" t="s">
        <v>649</v>
      </c>
      <c r="D20" s="143" t="s">
        <v>14</v>
      </c>
      <c r="E20" s="69">
        <v>900</v>
      </c>
      <c r="F20" s="143" t="s">
        <v>576</v>
      </c>
      <c r="G20" s="154" t="s">
        <v>515</v>
      </c>
      <c r="H20" s="154"/>
      <c r="I20" s="70" t="s">
        <v>516</v>
      </c>
      <c r="J20" s="128">
        <v>1</v>
      </c>
      <c r="K20" s="128">
        <v>1</v>
      </c>
      <c r="L20" s="130">
        <v>1</v>
      </c>
      <c r="M20" s="53" t="s">
        <v>382</v>
      </c>
      <c r="N20" s="73">
        <v>0</v>
      </c>
      <c r="O20" s="274">
        <v>0</v>
      </c>
      <c r="P20" s="282">
        <f t="shared" si="0"/>
        <v>100</v>
      </c>
      <c r="Q20" s="284" t="s">
        <v>378</v>
      </c>
    </row>
    <row r="21" spans="1:17" s="75" customFormat="1" ht="48.75" customHeight="1" x14ac:dyDescent="0.25">
      <c r="A21" s="354">
        <v>14</v>
      </c>
      <c r="B21" s="160" t="s">
        <v>577</v>
      </c>
      <c r="C21" s="68" t="s">
        <v>650</v>
      </c>
      <c r="D21" s="143" t="s">
        <v>512</v>
      </c>
      <c r="E21" s="76">
        <v>6800</v>
      </c>
      <c r="F21" s="143" t="s">
        <v>513</v>
      </c>
      <c r="G21" s="143" t="s">
        <v>578</v>
      </c>
      <c r="H21" s="143"/>
      <c r="I21" s="68" t="s">
        <v>579</v>
      </c>
      <c r="J21" s="128">
        <v>0</v>
      </c>
      <c r="K21" s="128">
        <v>0</v>
      </c>
      <c r="L21" s="130">
        <v>0</v>
      </c>
      <c r="M21" s="53" t="s">
        <v>382</v>
      </c>
      <c r="N21" s="73">
        <v>2</v>
      </c>
      <c r="O21" s="274">
        <v>2</v>
      </c>
      <c r="P21" s="282">
        <f t="shared" si="0"/>
        <v>0</v>
      </c>
      <c r="Q21" s="295" t="s">
        <v>378</v>
      </c>
    </row>
    <row r="22" spans="1:17" s="75" customFormat="1" ht="48.75" customHeight="1" x14ac:dyDescent="0.25">
      <c r="A22" s="354">
        <v>15</v>
      </c>
      <c r="B22" s="145" t="s">
        <v>580</v>
      </c>
      <c r="C22" s="68" t="s">
        <v>651</v>
      </c>
      <c r="D22" s="146" t="s">
        <v>581</v>
      </c>
      <c r="E22" s="76">
        <v>2985</v>
      </c>
      <c r="F22" s="143" t="s">
        <v>513</v>
      </c>
      <c r="G22" s="143" t="s">
        <v>582</v>
      </c>
      <c r="H22" s="143"/>
      <c r="I22" s="68" t="s">
        <v>583</v>
      </c>
      <c r="J22" s="128">
        <v>1</v>
      </c>
      <c r="K22" s="128">
        <v>1</v>
      </c>
      <c r="L22" s="130">
        <v>1</v>
      </c>
      <c r="M22" s="53" t="s">
        <v>382</v>
      </c>
      <c r="N22" s="73">
        <v>1</v>
      </c>
      <c r="O22" s="274">
        <v>0</v>
      </c>
      <c r="P22" s="282">
        <f t="shared" si="0"/>
        <v>100</v>
      </c>
      <c r="Q22" s="295" t="s">
        <v>378</v>
      </c>
    </row>
    <row r="23" spans="1:17" s="77" customFormat="1" ht="51" customHeight="1" x14ac:dyDescent="0.25">
      <c r="A23" s="354">
        <v>16</v>
      </c>
      <c r="B23" s="159" t="s">
        <v>701</v>
      </c>
      <c r="C23" s="70" t="s">
        <v>834</v>
      </c>
      <c r="D23" s="145" t="s">
        <v>42</v>
      </c>
      <c r="E23" s="69">
        <v>1391</v>
      </c>
      <c r="F23" s="145" t="s">
        <v>513</v>
      </c>
      <c r="G23" s="145" t="s">
        <v>556</v>
      </c>
      <c r="H23" s="145"/>
      <c r="I23" s="70" t="s">
        <v>497</v>
      </c>
      <c r="J23" s="129">
        <v>1</v>
      </c>
      <c r="K23" s="129">
        <v>1</v>
      </c>
      <c r="L23" s="130">
        <v>1</v>
      </c>
      <c r="M23" s="53" t="s">
        <v>382</v>
      </c>
      <c r="N23" s="73">
        <v>0</v>
      </c>
      <c r="O23" s="274">
        <v>0</v>
      </c>
      <c r="P23" s="282">
        <f t="shared" si="0"/>
        <v>100</v>
      </c>
      <c r="Q23" s="295" t="s">
        <v>378</v>
      </c>
    </row>
    <row r="24" spans="1:17" ht="30" x14ac:dyDescent="0.25">
      <c r="A24" s="354">
        <v>17</v>
      </c>
      <c r="B24" s="145" t="s">
        <v>699</v>
      </c>
      <c r="C24" s="70" t="s">
        <v>652</v>
      </c>
      <c r="D24" s="143" t="s">
        <v>494</v>
      </c>
      <c r="E24" s="69">
        <v>330.25</v>
      </c>
      <c r="F24" s="143" t="s">
        <v>588</v>
      </c>
      <c r="G24" s="143" t="s">
        <v>496</v>
      </c>
      <c r="H24" s="143"/>
      <c r="I24" s="68" t="s">
        <v>497</v>
      </c>
      <c r="J24" s="128">
        <v>1</v>
      </c>
      <c r="K24" s="128">
        <v>1</v>
      </c>
      <c r="L24" s="130">
        <v>1</v>
      </c>
      <c r="M24" s="53" t="s">
        <v>382</v>
      </c>
      <c r="N24" s="73">
        <v>0</v>
      </c>
      <c r="O24" s="274">
        <v>0</v>
      </c>
      <c r="P24" s="282">
        <f t="shared" si="0"/>
        <v>100</v>
      </c>
      <c r="Q24" s="284" t="s">
        <v>378</v>
      </c>
    </row>
    <row r="25" spans="1:17" x14ac:dyDescent="0.25">
      <c r="A25" s="354">
        <v>18</v>
      </c>
      <c r="B25" s="145" t="s">
        <v>608</v>
      </c>
      <c r="C25" s="70" t="s">
        <v>653</v>
      </c>
      <c r="D25" s="143" t="s">
        <v>494</v>
      </c>
      <c r="E25" s="69">
        <v>3514</v>
      </c>
      <c r="F25" s="143" t="s">
        <v>495</v>
      </c>
      <c r="G25" s="143" t="s">
        <v>496</v>
      </c>
      <c r="H25" s="143"/>
      <c r="I25" s="68" t="s">
        <v>497</v>
      </c>
      <c r="J25" s="128">
        <v>1</v>
      </c>
      <c r="K25" s="128">
        <v>1</v>
      </c>
      <c r="L25" s="130">
        <v>1</v>
      </c>
      <c r="M25" s="53" t="s">
        <v>382</v>
      </c>
      <c r="N25" s="73">
        <v>0</v>
      </c>
      <c r="O25" s="274">
        <v>0</v>
      </c>
      <c r="P25" s="282">
        <f t="shared" si="0"/>
        <v>100</v>
      </c>
      <c r="Q25" s="284" t="s">
        <v>378</v>
      </c>
    </row>
    <row r="26" spans="1:17" ht="43.5" customHeight="1" x14ac:dyDescent="0.25">
      <c r="A26" s="354">
        <v>19</v>
      </c>
      <c r="B26" s="145" t="s">
        <v>613</v>
      </c>
      <c r="C26" s="70" t="s">
        <v>654</v>
      </c>
      <c r="D26" s="143" t="s">
        <v>42</v>
      </c>
      <c r="E26" s="69">
        <v>425</v>
      </c>
      <c r="F26" s="143" t="s">
        <v>495</v>
      </c>
      <c r="G26" s="143" t="s">
        <v>496</v>
      </c>
      <c r="H26" s="143"/>
      <c r="I26" s="68" t="s">
        <v>497</v>
      </c>
      <c r="J26" s="128">
        <v>1</v>
      </c>
      <c r="K26" s="128">
        <v>1</v>
      </c>
      <c r="L26" s="129">
        <v>1</v>
      </c>
      <c r="M26" s="53" t="s">
        <v>382</v>
      </c>
      <c r="N26" s="73">
        <v>0</v>
      </c>
      <c r="O26" s="274">
        <v>0</v>
      </c>
      <c r="P26" s="282">
        <f t="shared" si="0"/>
        <v>100</v>
      </c>
      <c r="Q26" s="296" t="s">
        <v>378</v>
      </c>
    </row>
    <row r="27" spans="1:17" ht="30" x14ac:dyDescent="0.25">
      <c r="A27" s="354">
        <v>20</v>
      </c>
      <c r="B27" s="137" t="s">
        <v>760</v>
      </c>
      <c r="C27" s="70" t="s">
        <v>835</v>
      </c>
      <c r="D27" s="143" t="s">
        <v>610</v>
      </c>
      <c r="E27" s="236">
        <v>1134</v>
      </c>
      <c r="F27" s="143" t="s">
        <v>836</v>
      </c>
      <c r="G27" s="143" t="s">
        <v>782</v>
      </c>
      <c r="H27" s="143"/>
      <c r="I27" s="70" t="s">
        <v>516</v>
      </c>
      <c r="J27" s="128">
        <v>1</v>
      </c>
      <c r="K27" s="128">
        <v>1</v>
      </c>
      <c r="L27" s="129">
        <v>1</v>
      </c>
      <c r="M27" s="53" t="s">
        <v>382</v>
      </c>
      <c r="N27" s="73">
        <v>0</v>
      </c>
      <c r="O27" s="274">
        <v>0</v>
      </c>
      <c r="P27" s="282">
        <f t="shared" si="0"/>
        <v>100</v>
      </c>
      <c r="Q27" s="295" t="s">
        <v>378</v>
      </c>
    </row>
    <row r="28" spans="1:17" ht="30" x14ac:dyDescent="0.25">
      <c r="A28" s="354">
        <v>21</v>
      </c>
      <c r="B28" s="145" t="s">
        <v>615</v>
      </c>
      <c r="C28" s="68" t="s">
        <v>655</v>
      </c>
      <c r="D28" s="143" t="s">
        <v>616</v>
      </c>
      <c r="E28" s="69">
        <v>3395</v>
      </c>
      <c r="F28" s="143" t="s">
        <v>617</v>
      </c>
      <c r="G28" s="143" t="s">
        <v>506</v>
      </c>
      <c r="H28" s="143"/>
      <c r="I28" s="68" t="s">
        <v>507</v>
      </c>
      <c r="J28" s="128">
        <v>1</v>
      </c>
      <c r="K28" s="128">
        <v>1</v>
      </c>
      <c r="L28" s="129">
        <v>1</v>
      </c>
      <c r="M28" s="53" t="s">
        <v>382</v>
      </c>
      <c r="N28" s="73">
        <v>0</v>
      </c>
      <c r="O28" s="274">
        <v>0</v>
      </c>
      <c r="P28" s="282">
        <f t="shared" si="0"/>
        <v>100</v>
      </c>
      <c r="Q28" s="284" t="s">
        <v>378</v>
      </c>
    </row>
    <row r="29" spans="1:17" s="77" customFormat="1" ht="26.25" customHeight="1" x14ac:dyDescent="0.25">
      <c r="A29" s="354">
        <v>22</v>
      </c>
      <c r="B29" s="145" t="s">
        <v>708</v>
      </c>
      <c r="C29" s="70" t="s">
        <v>837</v>
      </c>
      <c r="D29" s="145" t="s">
        <v>709</v>
      </c>
      <c r="E29" s="69">
        <v>21031</v>
      </c>
      <c r="F29" s="145" t="s">
        <v>513</v>
      </c>
      <c r="G29" s="159" t="s">
        <v>710</v>
      </c>
      <c r="H29" s="159" t="s">
        <v>876</v>
      </c>
      <c r="I29" s="70" t="s">
        <v>723</v>
      </c>
      <c r="J29" s="129">
        <v>1</v>
      </c>
      <c r="K29" s="129">
        <v>0</v>
      </c>
      <c r="L29" s="129">
        <v>1</v>
      </c>
      <c r="M29" s="53" t="s">
        <v>382</v>
      </c>
      <c r="N29" s="73">
        <v>0</v>
      </c>
      <c r="O29" s="274">
        <v>2</v>
      </c>
      <c r="P29" s="282">
        <f t="shared" si="0"/>
        <v>66.666666666666657</v>
      </c>
      <c r="Q29" s="283" t="s">
        <v>378</v>
      </c>
    </row>
    <row r="30" spans="1:17" s="77" customFormat="1" ht="26.25" customHeight="1" x14ac:dyDescent="0.25">
      <c r="A30" s="354">
        <v>23</v>
      </c>
      <c r="B30" s="161" t="s">
        <v>761</v>
      </c>
      <c r="C30" s="70" t="s">
        <v>838</v>
      </c>
      <c r="D30" s="143" t="s">
        <v>610</v>
      </c>
      <c r="E30" s="238">
        <v>903</v>
      </c>
      <c r="F30" s="143" t="s">
        <v>513</v>
      </c>
      <c r="G30" s="143" t="s">
        <v>782</v>
      </c>
      <c r="H30" s="143"/>
      <c r="I30" s="70" t="s">
        <v>516</v>
      </c>
      <c r="J30" s="129">
        <v>0</v>
      </c>
      <c r="K30" s="129">
        <v>1</v>
      </c>
      <c r="L30" s="129">
        <v>1</v>
      </c>
      <c r="M30" s="53" t="s">
        <v>382</v>
      </c>
      <c r="N30" s="73">
        <v>1</v>
      </c>
      <c r="O30" s="274">
        <v>0</v>
      </c>
      <c r="P30" s="282">
        <f t="shared" si="0"/>
        <v>66.666666666666657</v>
      </c>
      <c r="Q30" s="294" t="s">
        <v>378</v>
      </c>
    </row>
    <row r="31" spans="1:17" s="77" customFormat="1" ht="26.25" customHeight="1" x14ac:dyDescent="0.25">
      <c r="A31" s="354">
        <v>24</v>
      </c>
      <c r="B31" s="161" t="s">
        <v>762</v>
      </c>
      <c r="C31" s="70" t="s">
        <v>839</v>
      </c>
      <c r="D31" s="143" t="s">
        <v>783</v>
      </c>
      <c r="E31" s="238">
        <v>326</v>
      </c>
      <c r="F31" s="143" t="s">
        <v>513</v>
      </c>
      <c r="G31" s="143" t="s">
        <v>556</v>
      </c>
      <c r="H31" s="143"/>
      <c r="I31" s="68" t="s">
        <v>497</v>
      </c>
      <c r="J31" s="129">
        <v>1</v>
      </c>
      <c r="K31" s="129">
        <v>1</v>
      </c>
      <c r="L31" s="129">
        <v>1</v>
      </c>
      <c r="M31" s="53" t="s">
        <v>382</v>
      </c>
      <c r="N31" s="73">
        <v>0</v>
      </c>
      <c r="O31" s="274">
        <v>0</v>
      </c>
      <c r="P31" s="282">
        <f t="shared" si="0"/>
        <v>100</v>
      </c>
      <c r="Q31" s="295" t="s">
        <v>378</v>
      </c>
    </row>
    <row r="32" spans="1:17" ht="30" x14ac:dyDescent="0.25">
      <c r="A32" s="354">
        <v>25</v>
      </c>
      <c r="B32" s="160" t="s">
        <v>631</v>
      </c>
      <c r="C32" s="68" t="s">
        <v>656</v>
      </c>
      <c r="D32" s="143" t="s">
        <v>632</v>
      </c>
      <c r="E32" s="76">
        <v>955</v>
      </c>
      <c r="F32" s="143" t="s">
        <v>513</v>
      </c>
      <c r="G32" s="143" t="s">
        <v>556</v>
      </c>
      <c r="H32" s="143"/>
      <c r="I32" s="68" t="s">
        <v>497</v>
      </c>
      <c r="J32" s="128">
        <v>1</v>
      </c>
      <c r="K32" s="128">
        <v>1</v>
      </c>
      <c r="L32" s="129">
        <v>1</v>
      </c>
      <c r="M32" s="53" t="s">
        <v>382</v>
      </c>
      <c r="N32" s="73">
        <v>1</v>
      </c>
      <c r="O32" s="274">
        <v>0</v>
      </c>
      <c r="P32" s="282">
        <f t="shared" si="0"/>
        <v>100</v>
      </c>
      <c r="Q32" s="295" t="s">
        <v>378</v>
      </c>
    </row>
    <row r="33" spans="1:18" ht="30" x14ac:dyDescent="0.25">
      <c r="A33" s="354">
        <v>26</v>
      </c>
      <c r="B33" s="239" t="s">
        <v>850</v>
      </c>
      <c r="C33" s="68" t="s">
        <v>894</v>
      </c>
      <c r="D33" s="235" t="s">
        <v>895</v>
      </c>
      <c r="E33" s="236">
        <v>4994</v>
      </c>
      <c r="F33" s="143" t="s">
        <v>563</v>
      </c>
      <c r="G33" s="239" t="s">
        <v>896</v>
      </c>
      <c r="H33" s="143"/>
      <c r="I33" s="68"/>
      <c r="J33" s="128">
        <v>0</v>
      </c>
      <c r="K33" s="128">
        <v>0</v>
      </c>
      <c r="L33" s="129">
        <v>0</v>
      </c>
      <c r="M33" s="53" t="s">
        <v>382</v>
      </c>
      <c r="N33" s="73">
        <v>1</v>
      </c>
      <c r="O33" s="274">
        <v>1</v>
      </c>
      <c r="P33" s="282">
        <f t="shared" si="0"/>
        <v>0</v>
      </c>
      <c r="Q33" s="294" t="s">
        <v>378</v>
      </c>
    </row>
    <row r="34" spans="1:18" ht="30" x14ac:dyDescent="0.25">
      <c r="A34" s="354">
        <v>27</v>
      </c>
      <c r="B34" s="160" t="s">
        <v>635</v>
      </c>
      <c r="C34" s="68" t="s">
        <v>657</v>
      </c>
      <c r="D34" s="143" t="s">
        <v>533</v>
      </c>
      <c r="E34" s="76">
        <v>682.5</v>
      </c>
      <c r="F34" s="143" t="s">
        <v>513</v>
      </c>
      <c r="G34" s="143" t="s">
        <v>556</v>
      </c>
      <c r="H34" s="143"/>
      <c r="I34" s="68" t="s">
        <v>497</v>
      </c>
      <c r="J34" s="128">
        <v>1</v>
      </c>
      <c r="K34" s="128">
        <v>1</v>
      </c>
      <c r="L34" s="129">
        <v>1</v>
      </c>
      <c r="M34" s="53" t="s">
        <v>382</v>
      </c>
      <c r="N34" s="73">
        <v>0</v>
      </c>
      <c r="O34" s="274">
        <v>0</v>
      </c>
      <c r="P34" s="282">
        <f t="shared" si="0"/>
        <v>100</v>
      </c>
      <c r="Q34" s="295" t="s">
        <v>378</v>
      </c>
    </row>
    <row r="35" spans="1:18" x14ac:dyDescent="0.25">
      <c r="A35" s="354">
        <v>28</v>
      </c>
      <c r="B35" s="159" t="s">
        <v>636</v>
      </c>
      <c r="C35" s="68" t="s">
        <v>658</v>
      </c>
      <c r="D35" s="143" t="s">
        <v>637</v>
      </c>
      <c r="E35" s="69">
        <v>2351.4499999999998</v>
      </c>
      <c r="F35" s="143" t="s">
        <v>530</v>
      </c>
      <c r="G35" s="143" t="s">
        <v>496</v>
      </c>
      <c r="H35" s="143"/>
      <c r="I35" s="68" t="s">
        <v>497</v>
      </c>
      <c r="J35" s="128">
        <v>1</v>
      </c>
      <c r="K35" s="128">
        <v>1</v>
      </c>
      <c r="L35" s="129">
        <v>1</v>
      </c>
      <c r="M35" s="53" t="s">
        <v>382</v>
      </c>
      <c r="N35" s="73">
        <v>0</v>
      </c>
      <c r="O35" s="274">
        <v>0</v>
      </c>
      <c r="P35" s="282">
        <f t="shared" si="0"/>
        <v>100</v>
      </c>
      <c r="Q35" s="284" t="s">
        <v>378</v>
      </c>
    </row>
    <row r="36" spans="1:18" ht="52.5" customHeight="1" x14ac:dyDescent="0.25">
      <c r="A36" s="354">
        <v>29</v>
      </c>
      <c r="B36" s="145" t="s">
        <v>638</v>
      </c>
      <c r="C36" s="68" t="s">
        <v>659</v>
      </c>
      <c r="D36" s="143" t="s">
        <v>379</v>
      </c>
      <c r="E36" s="69">
        <v>300</v>
      </c>
      <c r="F36" s="143" t="s">
        <v>495</v>
      </c>
      <c r="G36" s="143" t="s">
        <v>496</v>
      </c>
      <c r="H36" s="143"/>
      <c r="I36" s="68" t="s">
        <v>497</v>
      </c>
      <c r="J36" s="128">
        <v>1</v>
      </c>
      <c r="K36" s="128">
        <v>1</v>
      </c>
      <c r="L36" s="129">
        <v>1</v>
      </c>
      <c r="M36" s="53" t="s">
        <v>382</v>
      </c>
      <c r="N36" s="73">
        <v>0</v>
      </c>
      <c r="O36" s="274">
        <v>0</v>
      </c>
      <c r="P36" s="282">
        <f t="shared" si="0"/>
        <v>100</v>
      </c>
      <c r="Q36" s="284" t="s">
        <v>378</v>
      </c>
    </row>
    <row r="37" spans="1:18" ht="52.5" customHeight="1" x14ac:dyDescent="0.25">
      <c r="A37" s="354">
        <v>30</v>
      </c>
      <c r="B37" s="208" t="s">
        <v>910</v>
      </c>
      <c r="C37" s="68" t="s">
        <v>918</v>
      </c>
      <c r="D37" s="143" t="s">
        <v>610</v>
      </c>
      <c r="E37" s="236">
        <v>3852</v>
      </c>
      <c r="F37" s="143" t="s">
        <v>836</v>
      </c>
      <c r="G37" s="143" t="s">
        <v>782</v>
      </c>
      <c r="H37" s="209"/>
      <c r="I37" s="70" t="s">
        <v>516</v>
      </c>
      <c r="J37" s="210">
        <v>1</v>
      </c>
      <c r="K37" s="210">
        <v>1</v>
      </c>
      <c r="L37" s="211">
        <v>1</v>
      </c>
      <c r="M37" s="212" t="s">
        <v>382</v>
      </c>
      <c r="N37" s="213">
        <v>0</v>
      </c>
      <c r="O37" s="275">
        <v>0</v>
      </c>
      <c r="P37" s="282">
        <f t="shared" si="0"/>
        <v>100</v>
      </c>
      <c r="Q37" s="295" t="s">
        <v>378</v>
      </c>
    </row>
    <row r="38" spans="1:18" ht="30.75" thickBot="1" x14ac:dyDescent="0.3">
      <c r="A38" s="354">
        <v>31</v>
      </c>
      <c r="B38" s="162" t="s">
        <v>640</v>
      </c>
      <c r="C38" s="90" t="s">
        <v>660</v>
      </c>
      <c r="D38" s="147" t="s">
        <v>562</v>
      </c>
      <c r="E38" s="180">
        <v>5160</v>
      </c>
      <c r="F38" s="155" t="s">
        <v>563</v>
      </c>
      <c r="G38" s="155" t="s">
        <v>564</v>
      </c>
      <c r="H38" s="155"/>
      <c r="I38" s="90" t="s">
        <v>565</v>
      </c>
      <c r="J38" s="181">
        <v>1</v>
      </c>
      <c r="K38" s="181">
        <v>1</v>
      </c>
      <c r="L38" s="182">
        <v>1</v>
      </c>
      <c r="M38" s="183" t="s">
        <v>382</v>
      </c>
      <c r="N38" s="91">
        <v>3</v>
      </c>
      <c r="O38" s="276">
        <v>2</v>
      </c>
      <c r="P38" s="282">
        <f t="shared" si="0"/>
        <v>100</v>
      </c>
      <c r="Q38" s="295" t="s">
        <v>378</v>
      </c>
    </row>
    <row r="39" spans="1:18" x14ac:dyDescent="0.25">
      <c r="A39" s="124"/>
      <c r="B39" s="163"/>
      <c r="C39" s="83"/>
      <c r="D39" s="148"/>
      <c r="E39" s="84"/>
      <c r="F39" s="144"/>
      <c r="G39" s="144"/>
      <c r="H39" s="144"/>
      <c r="I39" s="83"/>
      <c r="J39" s="177">
        <f>SUM(J8:J38)</f>
        <v>27</v>
      </c>
      <c r="K39" s="177">
        <f>SUM(K8:K38)</f>
        <v>28</v>
      </c>
      <c r="L39" s="177">
        <f>SUM(L8:L38)</f>
        <v>29</v>
      </c>
      <c r="M39" s="126" t="s">
        <v>780</v>
      </c>
      <c r="N39" s="89"/>
      <c r="O39" s="89"/>
      <c r="P39" s="277">
        <f>AVERAGE(P8:P38)</f>
        <v>90.322580645161295</v>
      </c>
    </row>
    <row r="40" spans="1:18" ht="15.75" x14ac:dyDescent="0.25">
      <c r="A40" s="124"/>
      <c r="B40" s="163"/>
      <c r="C40" s="83"/>
      <c r="D40" s="148"/>
      <c r="E40" s="84"/>
      <c r="F40" s="144"/>
      <c r="G40" s="144"/>
      <c r="H40" s="144"/>
      <c r="I40" s="83"/>
      <c r="J40" s="133">
        <f>J39/A38*100</f>
        <v>87.096774193548384</v>
      </c>
      <c r="K40" s="133">
        <f>K39/A38*100</f>
        <v>90.322580645161281</v>
      </c>
      <c r="L40" s="133">
        <f>L39/A38*100</f>
        <v>93.548387096774192</v>
      </c>
      <c r="M40" s="248">
        <v>80.180000000000007</v>
      </c>
      <c r="N40" s="89"/>
      <c r="O40" s="89"/>
      <c r="P40" s="127"/>
      <c r="Q40" s="234" t="s">
        <v>378</v>
      </c>
    </row>
    <row r="41" spans="1:18" x14ac:dyDescent="0.25">
      <c r="A41" s="124"/>
      <c r="B41" s="163"/>
      <c r="C41" s="83"/>
      <c r="D41" s="148"/>
      <c r="E41" s="84"/>
      <c r="F41" s="144"/>
      <c r="G41" s="144"/>
      <c r="H41" s="144"/>
      <c r="I41" s="83"/>
      <c r="J41" s="83"/>
      <c r="K41" s="83"/>
      <c r="L41" s="125"/>
      <c r="M41" s="126"/>
      <c r="N41" s="89"/>
      <c r="O41" s="89"/>
      <c r="P41" s="127"/>
    </row>
    <row r="42" spans="1:18" x14ac:dyDescent="0.25">
      <c r="N42" s="228"/>
      <c r="O42" s="228"/>
      <c r="P42" s="75"/>
    </row>
    <row r="43" spans="1:18" ht="26.25" thickBot="1" x14ac:dyDescent="0.3">
      <c r="A43" s="367" t="s">
        <v>1028</v>
      </c>
      <c r="B43" s="367"/>
      <c r="C43" s="367"/>
      <c r="D43" s="367"/>
      <c r="E43" s="367"/>
      <c r="F43" s="367"/>
      <c r="G43" s="367"/>
      <c r="H43" s="367"/>
      <c r="I43" s="367"/>
      <c r="J43" s="367"/>
      <c r="K43" s="367"/>
      <c r="L43" s="367"/>
      <c r="M43" s="367"/>
      <c r="N43" s="367"/>
      <c r="O43" s="367"/>
      <c r="P43" s="75"/>
    </row>
    <row r="44" spans="1:18" ht="59.25" customHeight="1" x14ac:dyDescent="0.25">
      <c r="A44" s="92" t="s">
        <v>2</v>
      </c>
      <c r="B44" s="150" t="s">
        <v>3</v>
      </c>
      <c r="C44" s="93" t="s">
        <v>641</v>
      </c>
      <c r="D44" s="93" t="s">
        <v>4</v>
      </c>
      <c r="E44" s="139" t="s">
        <v>492</v>
      </c>
      <c r="F44" s="150" t="s">
        <v>5</v>
      </c>
      <c r="G44" s="93" t="s">
        <v>6</v>
      </c>
      <c r="H44" s="93"/>
      <c r="I44" s="94" t="s">
        <v>290</v>
      </c>
      <c r="J44" s="178" t="s">
        <v>383</v>
      </c>
      <c r="K44" s="178" t="s">
        <v>375</v>
      </c>
      <c r="L44" s="178" t="s">
        <v>698</v>
      </c>
      <c r="M44" s="178" t="s">
        <v>376</v>
      </c>
      <c r="N44" s="178" t="s">
        <v>721</v>
      </c>
      <c r="O44" s="178" t="s">
        <v>722</v>
      </c>
      <c r="P44" s="179" t="s">
        <v>776</v>
      </c>
    </row>
    <row r="45" spans="1:18" s="77" customFormat="1" ht="44.25" customHeight="1" x14ac:dyDescent="0.25">
      <c r="A45" s="355">
        <v>1</v>
      </c>
      <c r="B45" s="160" t="s">
        <v>1006</v>
      </c>
      <c r="C45" s="140" t="s">
        <v>1023</v>
      </c>
      <c r="D45" s="297" t="s">
        <v>590</v>
      </c>
      <c r="E45" s="298">
        <v>431</v>
      </c>
      <c r="F45" s="272" t="s">
        <v>12</v>
      </c>
      <c r="G45" s="272" t="s">
        <v>1012</v>
      </c>
      <c r="H45" s="281"/>
      <c r="I45" s="95" t="s">
        <v>1024</v>
      </c>
      <c r="J45" s="131">
        <v>1</v>
      </c>
      <c r="K45" s="131">
        <v>1</v>
      </c>
      <c r="L45" s="131">
        <v>1</v>
      </c>
      <c r="M45" s="131" t="s">
        <v>382</v>
      </c>
      <c r="N45" s="131">
        <v>0</v>
      </c>
      <c r="O45" s="131">
        <v>0</v>
      </c>
      <c r="P45" s="282">
        <f>(J45+K45+L45)/3*100</f>
        <v>100</v>
      </c>
      <c r="Q45" s="283" t="s">
        <v>378</v>
      </c>
    </row>
    <row r="46" spans="1:18" ht="31.5" x14ac:dyDescent="0.25">
      <c r="A46" s="356">
        <v>2</v>
      </c>
      <c r="B46" s="160" t="s">
        <v>498</v>
      </c>
      <c r="C46" s="140" t="s">
        <v>661</v>
      </c>
      <c r="D46" s="151" t="s">
        <v>499</v>
      </c>
      <c r="E46" s="96">
        <v>500</v>
      </c>
      <c r="F46" s="151" t="s">
        <v>500</v>
      </c>
      <c r="G46" s="154" t="s">
        <v>501</v>
      </c>
      <c r="H46" s="154"/>
      <c r="I46" s="95" t="s">
        <v>502</v>
      </c>
      <c r="J46" s="131">
        <v>1</v>
      </c>
      <c r="K46" s="131">
        <v>1</v>
      </c>
      <c r="L46" s="132">
        <v>1</v>
      </c>
      <c r="M46" s="95" t="s">
        <v>382</v>
      </c>
      <c r="N46" s="98">
        <v>0</v>
      </c>
      <c r="O46" s="98">
        <v>0</v>
      </c>
      <c r="P46" s="282">
        <f>(J46+K46+L46)/3*100</f>
        <v>100</v>
      </c>
      <c r="Q46" s="284" t="s">
        <v>378</v>
      </c>
      <c r="R46" s="135" t="s">
        <v>378</v>
      </c>
    </row>
    <row r="47" spans="1:18" ht="23.25" customHeight="1" x14ac:dyDescent="0.25">
      <c r="A47" s="356">
        <v>3</v>
      </c>
      <c r="B47" s="160" t="s">
        <v>825</v>
      </c>
      <c r="C47" s="140" t="s">
        <v>826</v>
      </c>
      <c r="D47" s="161" t="s">
        <v>624</v>
      </c>
      <c r="E47" s="238">
        <v>500</v>
      </c>
      <c r="F47" s="121" t="s">
        <v>546</v>
      </c>
      <c r="G47" s="154" t="s">
        <v>511</v>
      </c>
      <c r="H47" s="154"/>
      <c r="I47" s="95" t="s">
        <v>502</v>
      </c>
      <c r="J47" s="132">
        <v>1</v>
      </c>
      <c r="K47" s="131">
        <v>1</v>
      </c>
      <c r="L47" s="132">
        <v>1</v>
      </c>
      <c r="M47" s="95" t="s">
        <v>382</v>
      </c>
      <c r="N47" s="98">
        <v>1</v>
      </c>
      <c r="O47" s="98">
        <v>0</v>
      </c>
      <c r="P47" s="282">
        <f t="shared" ref="P47:P117" si="1">(J47+K47+L47)/3*100</f>
        <v>100</v>
      </c>
      <c r="Q47" s="285" t="s">
        <v>378</v>
      </c>
      <c r="R47" s="135"/>
    </row>
    <row r="48" spans="1:18" s="77" customFormat="1" ht="54.75" customHeight="1" x14ac:dyDescent="0.25">
      <c r="A48" s="355">
        <v>4</v>
      </c>
      <c r="B48" s="160" t="s">
        <v>888</v>
      </c>
      <c r="C48" s="140" t="s">
        <v>897</v>
      </c>
      <c r="D48" s="121" t="s">
        <v>624</v>
      </c>
      <c r="E48" s="236">
        <v>363</v>
      </c>
      <c r="F48" s="121" t="s">
        <v>529</v>
      </c>
      <c r="G48" s="161" t="s">
        <v>711</v>
      </c>
      <c r="H48" s="156"/>
      <c r="I48" s="97"/>
      <c r="J48" s="132">
        <v>1</v>
      </c>
      <c r="K48" s="132">
        <v>1</v>
      </c>
      <c r="L48" s="132">
        <v>1</v>
      </c>
      <c r="M48" s="97" t="s">
        <v>382</v>
      </c>
      <c r="N48" s="40">
        <v>0</v>
      </c>
      <c r="O48" s="40">
        <v>0</v>
      </c>
      <c r="P48" s="282">
        <f t="shared" si="1"/>
        <v>100</v>
      </c>
      <c r="Q48" s="283" t="s">
        <v>378</v>
      </c>
      <c r="R48" s="135"/>
    </row>
    <row r="49" spans="1:18" ht="39.75" customHeight="1" x14ac:dyDescent="0.25">
      <c r="A49" s="356">
        <v>5</v>
      </c>
      <c r="B49" s="160" t="s">
        <v>503</v>
      </c>
      <c r="C49" s="140" t="s">
        <v>662</v>
      </c>
      <c r="D49" s="151" t="s">
        <v>64</v>
      </c>
      <c r="E49" s="96">
        <v>32.520000000000003</v>
      </c>
      <c r="F49" s="151" t="s">
        <v>12</v>
      </c>
      <c r="G49" s="154" t="s">
        <v>504</v>
      </c>
      <c r="H49" s="154"/>
      <c r="I49" s="95" t="s">
        <v>292</v>
      </c>
      <c r="J49" s="131">
        <v>0</v>
      </c>
      <c r="K49" s="131">
        <v>0</v>
      </c>
      <c r="L49" s="132">
        <v>0</v>
      </c>
      <c r="M49" s="95" t="s">
        <v>382</v>
      </c>
      <c r="N49" s="98">
        <v>1</v>
      </c>
      <c r="O49" s="98">
        <v>1</v>
      </c>
      <c r="P49" s="282">
        <f t="shared" si="1"/>
        <v>0</v>
      </c>
      <c r="Q49" s="286" t="s">
        <v>378</v>
      </c>
      <c r="R49" s="135" t="s">
        <v>378</v>
      </c>
    </row>
    <row r="50" spans="1:18" ht="39.75" customHeight="1" x14ac:dyDescent="0.25">
      <c r="A50" s="356">
        <v>6</v>
      </c>
      <c r="B50" s="160" t="s">
        <v>1010</v>
      </c>
      <c r="C50" s="140" t="s">
        <v>1016</v>
      </c>
      <c r="D50" s="299" t="s">
        <v>632</v>
      </c>
      <c r="E50" s="298">
        <v>706</v>
      </c>
      <c r="F50" s="279" t="s">
        <v>1013</v>
      </c>
      <c r="G50" s="300" t="s">
        <v>917</v>
      </c>
      <c r="H50" s="154"/>
      <c r="I50" s="95" t="s">
        <v>1020</v>
      </c>
      <c r="J50" s="131">
        <v>1</v>
      </c>
      <c r="K50" s="131">
        <v>1</v>
      </c>
      <c r="L50" s="132">
        <v>1</v>
      </c>
      <c r="M50" s="95" t="s">
        <v>382</v>
      </c>
      <c r="N50" s="98">
        <v>0</v>
      </c>
      <c r="O50" s="98">
        <v>0</v>
      </c>
      <c r="P50" s="282">
        <f t="shared" si="1"/>
        <v>100</v>
      </c>
      <c r="Q50" s="285" t="s">
        <v>378</v>
      </c>
      <c r="R50" s="135"/>
    </row>
    <row r="51" spans="1:18" ht="57.75" customHeight="1" x14ac:dyDescent="0.25">
      <c r="A51" s="355">
        <v>7</v>
      </c>
      <c r="B51" s="160" t="s">
        <v>508</v>
      </c>
      <c r="C51" s="140" t="s">
        <v>663</v>
      </c>
      <c r="D51" s="151" t="s">
        <v>509</v>
      </c>
      <c r="E51" s="99">
        <v>425.02</v>
      </c>
      <c r="F51" s="151" t="s">
        <v>510</v>
      </c>
      <c r="G51" s="154" t="s">
        <v>511</v>
      </c>
      <c r="H51" s="154"/>
      <c r="I51" s="95" t="s">
        <v>502</v>
      </c>
      <c r="J51" s="131">
        <v>1</v>
      </c>
      <c r="K51" s="131">
        <v>1</v>
      </c>
      <c r="L51" s="132">
        <v>1</v>
      </c>
      <c r="M51" s="95" t="s">
        <v>382</v>
      </c>
      <c r="N51" s="98">
        <v>0</v>
      </c>
      <c r="O51" s="98">
        <v>0</v>
      </c>
      <c r="P51" s="282">
        <f t="shared" si="1"/>
        <v>100</v>
      </c>
      <c r="Q51" s="285" t="s">
        <v>378</v>
      </c>
      <c r="R51" s="135" t="s">
        <v>378</v>
      </c>
    </row>
    <row r="52" spans="1:18" ht="57.75" customHeight="1" x14ac:dyDescent="0.25">
      <c r="A52" s="356">
        <v>8</v>
      </c>
      <c r="B52" s="160" t="s">
        <v>757</v>
      </c>
      <c r="C52" s="140" t="s">
        <v>804</v>
      </c>
      <c r="D52" s="121" t="s">
        <v>509</v>
      </c>
      <c r="E52" s="238">
        <v>394</v>
      </c>
      <c r="F52" s="121" t="s">
        <v>784</v>
      </c>
      <c r="G52" s="161" t="s">
        <v>715</v>
      </c>
      <c r="H52" s="161"/>
      <c r="I52" s="95" t="s">
        <v>502</v>
      </c>
      <c r="J52" s="132">
        <v>1</v>
      </c>
      <c r="K52" s="131">
        <v>1</v>
      </c>
      <c r="L52" s="132">
        <v>1</v>
      </c>
      <c r="M52" s="95" t="s">
        <v>382</v>
      </c>
      <c r="N52" s="98">
        <v>1</v>
      </c>
      <c r="O52" s="98">
        <v>0</v>
      </c>
      <c r="P52" s="282">
        <f t="shared" si="1"/>
        <v>100</v>
      </c>
      <c r="Q52" s="285" t="s">
        <v>378</v>
      </c>
      <c r="R52" s="135" t="s">
        <v>378</v>
      </c>
    </row>
    <row r="53" spans="1:18" s="77" customFormat="1" ht="33.75" customHeight="1" x14ac:dyDescent="0.25">
      <c r="A53" s="356">
        <v>9</v>
      </c>
      <c r="B53" s="160" t="s">
        <v>702</v>
      </c>
      <c r="C53" s="141" t="s">
        <v>840</v>
      </c>
      <c r="D53" s="101" t="s">
        <v>624</v>
      </c>
      <c r="E53" s="96">
        <v>248</v>
      </c>
      <c r="F53" s="101" t="s">
        <v>12</v>
      </c>
      <c r="G53" s="156" t="s">
        <v>711</v>
      </c>
      <c r="H53" s="156"/>
      <c r="I53" s="97" t="s">
        <v>502</v>
      </c>
      <c r="J53" s="131">
        <v>1</v>
      </c>
      <c r="K53" s="132">
        <v>1</v>
      </c>
      <c r="L53" s="132">
        <v>1</v>
      </c>
      <c r="M53" s="97" t="s">
        <v>382</v>
      </c>
      <c r="N53" s="40">
        <v>0</v>
      </c>
      <c r="O53" s="40">
        <v>0</v>
      </c>
      <c r="P53" s="282">
        <f t="shared" si="1"/>
        <v>100</v>
      </c>
      <c r="Q53" s="287" t="s">
        <v>378</v>
      </c>
      <c r="R53" s="135" t="s">
        <v>378</v>
      </c>
    </row>
    <row r="54" spans="1:18" s="77" customFormat="1" ht="33.75" customHeight="1" x14ac:dyDescent="0.25">
      <c r="A54" s="355">
        <v>10</v>
      </c>
      <c r="B54" s="160" t="s">
        <v>738</v>
      </c>
      <c r="C54" s="140" t="s">
        <v>672</v>
      </c>
      <c r="D54" s="121" t="s">
        <v>785</v>
      </c>
      <c r="E54" s="238">
        <v>500</v>
      </c>
      <c r="F54" s="121" t="s">
        <v>546</v>
      </c>
      <c r="G54" s="161" t="s">
        <v>715</v>
      </c>
      <c r="H54" s="161"/>
      <c r="I54" s="97" t="s">
        <v>502</v>
      </c>
      <c r="J54" s="132">
        <v>1</v>
      </c>
      <c r="K54" s="132">
        <v>1</v>
      </c>
      <c r="L54" s="132">
        <v>1</v>
      </c>
      <c r="M54" s="97" t="s">
        <v>382</v>
      </c>
      <c r="N54" s="40">
        <v>0</v>
      </c>
      <c r="O54" s="40">
        <v>0</v>
      </c>
      <c r="P54" s="282">
        <f t="shared" si="1"/>
        <v>100</v>
      </c>
      <c r="Q54" s="285" t="s">
        <v>378</v>
      </c>
      <c r="R54" s="135" t="s">
        <v>378</v>
      </c>
    </row>
    <row r="55" spans="1:18" s="77" customFormat="1" ht="33.75" customHeight="1" x14ac:dyDescent="0.25">
      <c r="A55" s="356">
        <v>11</v>
      </c>
      <c r="B55" s="160" t="s">
        <v>739</v>
      </c>
      <c r="C55" s="140" t="s">
        <v>805</v>
      </c>
      <c r="D55" s="121" t="s">
        <v>786</v>
      </c>
      <c r="E55" s="238">
        <v>348</v>
      </c>
      <c r="F55" s="121" t="s">
        <v>546</v>
      </c>
      <c r="G55" s="161" t="s">
        <v>715</v>
      </c>
      <c r="H55" s="161"/>
      <c r="I55" s="97" t="s">
        <v>502</v>
      </c>
      <c r="J55" s="132">
        <v>1</v>
      </c>
      <c r="K55" s="132">
        <v>1</v>
      </c>
      <c r="L55" s="132">
        <v>1</v>
      </c>
      <c r="M55" s="97" t="s">
        <v>382</v>
      </c>
      <c r="N55" s="40">
        <v>0</v>
      </c>
      <c r="O55" s="40">
        <v>0</v>
      </c>
      <c r="P55" s="282">
        <f t="shared" si="1"/>
        <v>100</v>
      </c>
      <c r="Q55" s="287" t="s">
        <v>378</v>
      </c>
      <c r="R55" s="135" t="s">
        <v>378</v>
      </c>
    </row>
    <row r="56" spans="1:18" ht="31.5" x14ac:dyDescent="0.25">
      <c r="A56" s="356">
        <v>12</v>
      </c>
      <c r="B56" s="160" t="s">
        <v>517</v>
      </c>
      <c r="C56" s="140" t="s">
        <v>664</v>
      </c>
      <c r="D56" s="151" t="s">
        <v>31</v>
      </c>
      <c r="E56" s="96">
        <v>2782</v>
      </c>
      <c r="F56" s="151" t="s">
        <v>518</v>
      </c>
      <c r="G56" s="154" t="s">
        <v>519</v>
      </c>
      <c r="H56" s="154"/>
      <c r="I56" s="95" t="s">
        <v>349</v>
      </c>
      <c r="J56" s="131">
        <v>1</v>
      </c>
      <c r="K56" s="131">
        <v>1</v>
      </c>
      <c r="L56" s="132">
        <v>1</v>
      </c>
      <c r="M56" s="95" t="s">
        <v>382</v>
      </c>
      <c r="N56" s="98">
        <v>1</v>
      </c>
      <c r="O56" s="98">
        <v>0</v>
      </c>
      <c r="P56" s="282">
        <f t="shared" si="1"/>
        <v>100</v>
      </c>
      <c r="Q56" s="286" t="s">
        <v>378</v>
      </c>
      <c r="R56" s="135" t="s">
        <v>378</v>
      </c>
    </row>
    <row r="57" spans="1:18" ht="24" customHeight="1" x14ac:dyDescent="0.25">
      <c r="A57" s="355">
        <v>13</v>
      </c>
      <c r="B57" s="160" t="s">
        <v>521</v>
      </c>
      <c r="C57" s="140" t="s">
        <v>665</v>
      </c>
      <c r="D57" s="151" t="s">
        <v>522</v>
      </c>
      <c r="E57" s="99">
        <v>252.5</v>
      </c>
      <c r="F57" s="166" t="s">
        <v>523</v>
      </c>
      <c r="G57" s="154" t="s">
        <v>511</v>
      </c>
      <c r="H57" s="154"/>
      <c r="I57" s="95" t="s">
        <v>502</v>
      </c>
      <c r="J57" s="131">
        <v>1</v>
      </c>
      <c r="K57" s="131">
        <v>1</v>
      </c>
      <c r="L57" s="132">
        <v>1</v>
      </c>
      <c r="M57" s="95" t="s">
        <v>382</v>
      </c>
      <c r="N57" s="98">
        <v>0</v>
      </c>
      <c r="O57" s="98">
        <v>0</v>
      </c>
      <c r="P57" s="282">
        <f t="shared" si="1"/>
        <v>100</v>
      </c>
      <c r="Q57" s="285" t="s">
        <v>378</v>
      </c>
      <c r="R57" s="135" t="s">
        <v>378</v>
      </c>
    </row>
    <row r="58" spans="1:18" ht="37.5" customHeight="1" x14ac:dyDescent="0.25">
      <c r="A58" s="356">
        <v>14</v>
      </c>
      <c r="B58" s="160" t="s">
        <v>524</v>
      </c>
      <c r="C58" s="140" t="s">
        <v>666</v>
      </c>
      <c r="D58" s="41" t="s">
        <v>64</v>
      </c>
      <c r="E58" s="99">
        <v>969</v>
      </c>
      <c r="F58" s="154" t="s">
        <v>525</v>
      </c>
      <c r="G58" s="154" t="s">
        <v>526</v>
      </c>
      <c r="H58" s="154"/>
      <c r="I58" s="95" t="s">
        <v>527</v>
      </c>
      <c r="J58" s="131">
        <v>0</v>
      </c>
      <c r="K58" s="131">
        <v>0</v>
      </c>
      <c r="L58" s="132">
        <v>0</v>
      </c>
      <c r="M58" s="95" t="s">
        <v>382</v>
      </c>
      <c r="N58" s="98">
        <v>3</v>
      </c>
      <c r="O58" s="98">
        <v>4</v>
      </c>
      <c r="P58" s="282">
        <f t="shared" si="1"/>
        <v>0</v>
      </c>
      <c r="Q58" s="285" t="s">
        <v>378</v>
      </c>
      <c r="R58" s="135" t="s">
        <v>378</v>
      </c>
    </row>
    <row r="59" spans="1:18" ht="61.5" customHeight="1" x14ac:dyDescent="0.25">
      <c r="A59" s="356">
        <v>15</v>
      </c>
      <c r="B59" s="160" t="s">
        <v>528</v>
      </c>
      <c r="C59" s="140" t="s">
        <v>667</v>
      </c>
      <c r="D59" s="151" t="s">
        <v>509</v>
      </c>
      <c r="E59" s="99">
        <v>398.8</v>
      </c>
      <c r="F59" s="151" t="s">
        <v>529</v>
      </c>
      <c r="G59" s="154" t="s">
        <v>511</v>
      </c>
      <c r="H59" s="154"/>
      <c r="I59" s="95" t="s">
        <v>502</v>
      </c>
      <c r="J59" s="131">
        <v>1</v>
      </c>
      <c r="K59" s="131">
        <v>1</v>
      </c>
      <c r="L59" s="132">
        <v>1</v>
      </c>
      <c r="M59" s="95" t="s">
        <v>382</v>
      </c>
      <c r="N59" s="98">
        <v>0</v>
      </c>
      <c r="O59" s="98">
        <v>0</v>
      </c>
      <c r="P59" s="282">
        <f t="shared" si="1"/>
        <v>100</v>
      </c>
      <c r="Q59" s="285" t="s">
        <v>378</v>
      </c>
      <c r="R59" s="135" t="s">
        <v>378</v>
      </c>
    </row>
    <row r="60" spans="1:18" s="77" customFormat="1" ht="31.5" x14ac:dyDescent="0.25">
      <c r="A60" s="355">
        <v>16</v>
      </c>
      <c r="B60" s="160" t="s">
        <v>703</v>
      </c>
      <c r="C60" s="142" t="s">
        <v>841</v>
      </c>
      <c r="D60" s="101" t="s">
        <v>714</v>
      </c>
      <c r="E60" s="96">
        <v>2305</v>
      </c>
      <c r="F60" s="101" t="s">
        <v>712</v>
      </c>
      <c r="G60" s="156" t="s">
        <v>713</v>
      </c>
      <c r="H60" s="156"/>
      <c r="I60" s="100" t="s">
        <v>318</v>
      </c>
      <c r="J60" s="131">
        <v>0</v>
      </c>
      <c r="K60" s="123">
        <v>1</v>
      </c>
      <c r="L60" s="123">
        <v>1</v>
      </c>
      <c r="M60" s="97" t="s">
        <v>382</v>
      </c>
      <c r="N60" s="40">
        <v>1</v>
      </c>
      <c r="O60" s="40">
        <v>0</v>
      </c>
      <c r="P60" s="282">
        <f t="shared" si="1"/>
        <v>66.666666666666657</v>
      </c>
      <c r="Q60" s="283" t="s">
        <v>378</v>
      </c>
      <c r="R60" s="135" t="s">
        <v>378</v>
      </c>
    </row>
    <row r="61" spans="1:18" s="77" customFormat="1" ht="45" x14ac:dyDescent="0.25">
      <c r="A61" s="356">
        <v>17</v>
      </c>
      <c r="B61" s="160" t="s">
        <v>770</v>
      </c>
      <c r="C61" s="140" t="s">
        <v>806</v>
      </c>
      <c r="D61" s="121" t="s">
        <v>787</v>
      </c>
      <c r="E61" s="238">
        <v>2194</v>
      </c>
      <c r="F61" s="121" t="s">
        <v>788</v>
      </c>
      <c r="G61" s="161" t="s">
        <v>713</v>
      </c>
      <c r="H61" s="161"/>
      <c r="I61" s="100" t="s">
        <v>318</v>
      </c>
      <c r="J61" s="123">
        <v>0</v>
      </c>
      <c r="K61" s="123">
        <v>0</v>
      </c>
      <c r="L61" s="123">
        <v>1</v>
      </c>
      <c r="M61" s="97" t="s">
        <v>382</v>
      </c>
      <c r="N61" s="40">
        <v>2</v>
      </c>
      <c r="O61" s="40">
        <v>1</v>
      </c>
      <c r="P61" s="282">
        <f t="shared" si="1"/>
        <v>33.333333333333329</v>
      </c>
      <c r="Q61" s="287" t="s">
        <v>378</v>
      </c>
      <c r="R61" s="135" t="s">
        <v>378</v>
      </c>
    </row>
    <row r="62" spans="1:18" s="77" customFormat="1" ht="15.75" x14ac:dyDescent="0.25">
      <c r="A62" s="356">
        <v>18</v>
      </c>
      <c r="B62" s="160" t="s">
        <v>930</v>
      </c>
      <c r="C62" s="140" t="s">
        <v>1017</v>
      </c>
      <c r="D62" s="240" t="s">
        <v>522</v>
      </c>
      <c r="E62" s="238">
        <v>1611</v>
      </c>
      <c r="F62" s="121" t="s">
        <v>929</v>
      </c>
      <c r="G62" s="161" t="s">
        <v>715</v>
      </c>
      <c r="H62" s="161"/>
      <c r="I62" s="100" t="s">
        <v>318</v>
      </c>
      <c r="J62" s="123">
        <v>1</v>
      </c>
      <c r="K62" s="123">
        <v>1</v>
      </c>
      <c r="L62" s="123">
        <v>1</v>
      </c>
      <c r="M62" s="97" t="s">
        <v>382</v>
      </c>
      <c r="N62" s="40">
        <v>0</v>
      </c>
      <c r="O62" s="40">
        <v>0</v>
      </c>
      <c r="P62" s="282">
        <f t="shared" si="1"/>
        <v>100</v>
      </c>
      <c r="Q62" s="287" t="s">
        <v>378</v>
      </c>
      <c r="R62" s="135"/>
    </row>
    <row r="63" spans="1:18" s="77" customFormat="1" ht="27.75" customHeight="1" x14ac:dyDescent="0.25">
      <c r="A63" s="355">
        <v>19</v>
      </c>
      <c r="B63" s="160" t="s">
        <v>704</v>
      </c>
      <c r="C63" s="142" t="s">
        <v>842</v>
      </c>
      <c r="D63" s="101" t="s">
        <v>610</v>
      </c>
      <c r="E63" s="96">
        <v>500</v>
      </c>
      <c r="F63" s="101" t="s">
        <v>546</v>
      </c>
      <c r="G63" s="156" t="s">
        <v>715</v>
      </c>
      <c r="H63" s="156"/>
      <c r="I63" s="100" t="s">
        <v>502</v>
      </c>
      <c r="J63" s="131">
        <v>1</v>
      </c>
      <c r="K63" s="123">
        <v>1</v>
      </c>
      <c r="L63" s="123">
        <v>1</v>
      </c>
      <c r="M63" s="97" t="s">
        <v>382</v>
      </c>
      <c r="N63" s="40">
        <v>0</v>
      </c>
      <c r="O63" s="40">
        <v>0</v>
      </c>
      <c r="P63" s="282">
        <f t="shared" si="1"/>
        <v>100</v>
      </c>
      <c r="Q63" s="287" t="s">
        <v>378</v>
      </c>
      <c r="R63" s="135" t="s">
        <v>378</v>
      </c>
    </row>
    <row r="64" spans="1:18" ht="69.75" customHeight="1" x14ac:dyDescent="0.25">
      <c r="A64" s="356">
        <v>20</v>
      </c>
      <c r="B64" s="160" t="s">
        <v>534</v>
      </c>
      <c r="C64" s="140" t="s">
        <v>668</v>
      </c>
      <c r="D64" s="151" t="s">
        <v>126</v>
      </c>
      <c r="E64" s="96">
        <v>415.98</v>
      </c>
      <c r="F64" s="151" t="s">
        <v>535</v>
      </c>
      <c r="G64" s="154" t="s">
        <v>501</v>
      </c>
      <c r="H64" s="154"/>
      <c r="I64" s="95" t="s">
        <v>502</v>
      </c>
      <c r="J64" s="131">
        <v>1</v>
      </c>
      <c r="K64" s="131">
        <v>1</v>
      </c>
      <c r="L64" s="132">
        <v>1</v>
      </c>
      <c r="M64" s="95" t="s">
        <v>382</v>
      </c>
      <c r="N64" s="98">
        <v>0</v>
      </c>
      <c r="O64" s="98">
        <v>0</v>
      </c>
      <c r="P64" s="282">
        <f t="shared" si="1"/>
        <v>100</v>
      </c>
      <c r="Q64" s="284" t="s">
        <v>378</v>
      </c>
      <c r="R64" s="135" t="s">
        <v>378</v>
      </c>
    </row>
    <row r="65" spans="1:18" ht="69.75" customHeight="1" x14ac:dyDescent="0.25">
      <c r="A65" s="356">
        <v>21</v>
      </c>
      <c r="B65" s="160" t="s">
        <v>732</v>
      </c>
      <c r="C65" s="140" t="s">
        <v>807</v>
      </c>
      <c r="D65" s="101" t="s">
        <v>126</v>
      </c>
      <c r="E65" s="153">
        <v>383</v>
      </c>
      <c r="F65" s="37" t="s">
        <v>735</v>
      </c>
      <c r="G65" s="37" t="s">
        <v>720</v>
      </c>
      <c r="H65" s="37"/>
      <c r="I65" s="95" t="s">
        <v>502</v>
      </c>
      <c r="J65" s="131">
        <v>1</v>
      </c>
      <c r="K65" s="131">
        <v>1</v>
      </c>
      <c r="L65" s="132">
        <v>1</v>
      </c>
      <c r="M65" s="95" t="s">
        <v>382</v>
      </c>
      <c r="N65" s="98">
        <v>0</v>
      </c>
      <c r="O65" s="98">
        <v>0</v>
      </c>
      <c r="P65" s="282">
        <f t="shared" si="1"/>
        <v>100</v>
      </c>
      <c r="Q65" s="285" t="s">
        <v>378</v>
      </c>
      <c r="R65" s="135" t="s">
        <v>378</v>
      </c>
    </row>
    <row r="66" spans="1:18" ht="69.75" customHeight="1" x14ac:dyDescent="0.25">
      <c r="A66" s="355">
        <v>22</v>
      </c>
      <c r="B66" s="160" t="s">
        <v>824</v>
      </c>
      <c r="C66" s="140" t="s">
        <v>827</v>
      </c>
      <c r="D66" s="121" t="s">
        <v>548</v>
      </c>
      <c r="E66" s="238">
        <v>350</v>
      </c>
      <c r="F66" s="137" t="s">
        <v>7</v>
      </c>
      <c r="G66" s="154" t="s">
        <v>511</v>
      </c>
      <c r="H66" s="154"/>
      <c r="I66" s="95" t="s">
        <v>502</v>
      </c>
      <c r="J66" s="132">
        <v>0</v>
      </c>
      <c r="K66" s="131">
        <v>1</v>
      </c>
      <c r="L66" s="132">
        <v>1</v>
      </c>
      <c r="M66" s="95" t="s">
        <v>382</v>
      </c>
      <c r="N66" s="98">
        <v>1</v>
      </c>
      <c r="O66" s="98">
        <v>0</v>
      </c>
      <c r="P66" s="282">
        <f t="shared" si="1"/>
        <v>66.666666666666657</v>
      </c>
      <c r="Q66" s="285" t="s">
        <v>378</v>
      </c>
      <c r="R66" s="135"/>
    </row>
    <row r="67" spans="1:18" ht="15.75" x14ac:dyDescent="0.25">
      <c r="A67" s="356">
        <v>23</v>
      </c>
      <c r="B67" s="160" t="s">
        <v>536</v>
      </c>
      <c r="C67" s="140" t="s">
        <v>669</v>
      </c>
      <c r="D67" s="151" t="s">
        <v>126</v>
      </c>
      <c r="E67" s="96">
        <v>500</v>
      </c>
      <c r="F67" s="151" t="s">
        <v>537</v>
      </c>
      <c r="G67" s="154" t="s">
        <v>501</v>
      </c>
      <c r="H67" s="154"/>
      <c r="I67" s="95" t="s">
        <v>502</v>
      </c>
      <c r="J67" s="131">
        <v>1</v>
      </c>
      <c r="K67" s="131">
        <v>1</v>
      </c>
      <c r="L67" s="132">
        <v>1</v>
      </c>
      <c r="M67" s="95" t="s">
        <v>382</v>
      </c>
      <c r="N67" s="98">
        <v>0</v>
      </c>
      <c r="O67" s="98">
        <v>0</v>
      </c>
      <c r="P67" s="282">
        <f t="shared" si="1"/>
        <v>100</v>
      </c>
      <c r="Q67" s="286" t="s">
        <v>378</v>
      </c>
      <c r="R67" s="135" t="s">
        <v>378</v>
      </c>
    </row>
    <row r="68" spans="1:18" ht="15.75" x14ac:dyDescent="0.25">
      <c r="A68" s="356">
        <v>24</v>
      </c>
      <c r="B68" s="160" t="s">
        <v>541</v>
      </c>
      <c r="C68" s="140" t="s">
        <v>670</v>
      </c>
      <c r="D68" s="151" t="s">
        <v>29</v>
      </c>
      <c r="E68" s="96">
        <v>5490</v>
      </c>
      <c r="F68" s="151" t="s">
        <v>542</v>
      </c>
      <c r="G68" s="154" t="s">
        <v>539</v>
      </c>
      <c r="H68" s="154"/>
      <c r="I68" s="95" t="s">
        <v>540</v>
      </c>
      <c r="J68" s="131">
        <v>0</v>
      </c>
      <c r="K68" s="131">
        <v>0</v>
      </c>
      <c r="L68" s="132">
        <v>1</v>
      </c>
      <c r="M68" s="95" t="s">
        <v>382</v>
      </c>
      <c r="N68" s="98">
        <v>1</v>
      </c>
      <c r="O68" s="98">
        <v>1</v>
      </c>
      <c r="P68" s="282">
        <f t="shared" si="1"/>
        <v>33.333333333333329</v>
      </c>
      <c r="Q68" s="286" t="s">
        <v>378</v>
      </c>
      <c r="R68" s="135" t="s">
        <v>378</v>
      </c>
    </row>
    <row r="69" spans="1:18" ht="15.75" x14ac:dyDescent="0.25">
      <c r="A69" s="355">
        <v>25</v>
      </c>
      <c r="B69" s="160" t="s">
        <v>543</v>
      </c>
      <c r="C69" s="140" t="s">
        <v>671</v>
      </c>
      <c r="D69" s="151" t="s">
        <v>14</v>
      </c>
      <c r="E69" s="96">
        <v>500</v>
      </c>
      <c r="F69" s="151" t="s">
        <v>537</v>
      </c>
      <c r="G69" s="154" t="s">
        <v>501</v>
      </c>
      <c r="H69" s="154"/>
      <c r="I69" s="95" t="s">
        <v>502</v>
      </c>
      <c r="J69" s="131">
        <v>1</v>
      </c>
      <c r="K69" s="131">
        <v>1</v>
      </c>
      <c r="L69" s="132">
        <v>1</v>
      </c>
      <c r="M69" s="95" t="s">
        <v>382</v>
      </c>
      <c r="N69" s="98">
        <v>0</v>
      </c>
      <c r="O69" s="98">
        <v>0</v>
      </c>
      <c r="P69" s="282">
        <f t="shared" si="1"/>
        <v>100</v>
      </c>
      <c r="Q69" s="288" t="s">
        <v>378</v>
      </c>
      <c r="R69" s="135" t="s">
        <v>378</v>
      </c>
    </row>
    <row r="70" spans="1:18" s="77" customFormat="1" ht="31.5" x14ac:dyDescent="0.25">
      <c r="A70" s="356">
        <v>26</v>
      </c>
      <c r="B70" s="160" t="s">
        <v>544</v>
      </c>
      <c r="C70" s="141" t="s">
        <v>672</v>
      </c>
      <c r="D70" s="41" t="s">
        <v>545</v>
      </c>
      <c r="E70" s="99">
        <v>500</v>
      </c>
      <c r="F70" s="41" t="s">
        <v>546</v>
      </c>
      <c r="G70" s="156" t="s">
        <v>511</v>
      </c>
      <c r="H70" s="156"/>
      <c r="I70" s="97" t="s">
        <v>502</v>
      </c>
      <c r="J70" s="132">
        <v>1</v>
      </c>
      <c r="K70" s="132">
        <v>1</v>
      </c>
      <c r="L70" s="132">
        <v>1</v>
      </c>
      <c r="M70" s="97" t="s">
        <v>382</v>
      </c>
      <c r="N70" s="40">
        <v>0</v>
      </c>
      <c r="O70" s="40">
        <v>0</v>
      </c>
      <c r="P70" s="282">
        <f t="shared" si="1"/>
        <v>100</v>
      </c>
      <c r="Q70" s="287" t="s">
        <v>378</v>
      </c>
      <c r="R70" s="135" t="s">
        <v>378</v>
      </c>
    </row>
    <row r="71" spans="1:18" ht="31.5" x14ac:dyDescent="0.25">
      <c r="A71" s="356">
        <v>27</v>
      </c>
      <c r="B71" s="160" t="s">
        <v>547</v>
      </c>
      <c r="C71" s="140" t="s">
        <v>673</v>
      </c>
      <c r="D71" s="151" t="s">
        <v>548</v>
      </c>
      <c r="E71" s="99">
        <v>600</v>
      </c>
      <c r="F71" s="151" t="s">
        <v>532</v>
      </c>
      <c r="G71" s="154" t="s">
        <v>549</v>
      </c>
      <c r="H71" s="154"/>
      <c r="I71" s="95" t="s">
        <v>550</v>
      </c>
      <c r="J71" s="131">
        <v>0</v>
      </c>
      <c r="K71" s="131">
        <v>0</v>
      </c>
      <c r="L71" s="132">
        <v>1</v>
      </c>
      <c r="M71" s="95" t="s">
        <v>382</v>
      </c>
      <c r="N71" s="98">
        <v>1</v>
      </c>
      <c r="O71" s="98">
        <v>1</v>
      </c>
      <c r="P71" s="282">
        <f t="shared" si="1"/>
        <v>33.333333333333329</v>
      </c>
      <c r="Q71" s="287" t="s">
        <v>378</v>
      </c>
      <c r="R71" s="135" t="s">
        <v>378</v>
      </c>
    </row>
    <row r="72" spans="1:18" s="77" customFormat="1" ht="30" customHeight="1" x14ac:dyDescent="0.25">
      <c r="A72" s="355">
        <v>28</v>
      </c>
      <c r="B72" s="160" t="s">
        <v>705</v>
      </c>
      <c r="C72" s="142" t="s">
        <v>843</v>
      </c>
      <c r="D72" s="101" t="s">
        <v>716</v>
      </c>
      <c r="E72" s="96">
        <v>483</v>
      </c>
      <c r="F72" s="101" t="s">
        <v>717</v>
      </c>
      <c r="G72" s="156" t="s">
        <v>718</v>
      </c>
      <c r="H72" s="156"/>
      <c r="I72" s="100" t="s">
        <v>593</v>
      </c>
      <c r="J72" s="132">
        <v>1</v>
      </c>
      <c r="K72" s="123">
        <v>0</v>
      </c>
      <c r="L72" s="123">
        <v>0</v>
      </c>
      <c r="M72" s="97" t="s">
        <v>382</v>
      </c>
      <c r="N72" s="40">
        <v>2</v>
      </c>
      <c r="O72" s="40">
        <v>3</v>
      </c>
      <c r="P72" s="282">
        <f t="shared" si="1"/>
        <v>33.333333333333329</v>
      </c>
      <c r="Q72" s="287" t="s">
        <v>378</v>
      </c>
      <c r="R72" s="135" t="s">
        <v>378</v>
      </c>
    </row>
    <row r="73" spans="1:18" s="77" customFormat="1" ht="30" customHeight="1" x14ac:dyDescent="0.25">
      <c r="A73" s="356">
        <v>29</v>
      </c>
      <c r="B73" s="160" t="s">
        <v>758</v>
      </c>
      <c r="C73" s="140" t="s">
        <v>808</v>
      </c>
      <c r="D73" s="121" t="s">
        <v>548</v>
      </c>
      <c r="E73" s="238">
        <v>433</v>
      </c>
      <c r="F73" s="121" t="s">
        <v>789</v>
      </c>
      <c r="G73" s="161" t="s">
        <v>720</v>
      </c>
      <c r="H73" s="161"/>
      <c r="I73" s="95" t="s">
        <v>502</v>
      </c>
      <c r="J73" s="131">
        <v>1</v>
      </c>
      <c r="K73" s="123">
        <v>1</v>
      </c>
      <c r="L73" s="123">
        <v>1</v>
      </c>
      <c r="M73" s="97" t="s">
        <v>382</v>
      </c>
      <c r="N73" s="40">
        <v>1</v>
      </c>
      <c r="O73" s="40">
        <v>0</v>
      </c>
      <c r="P73" s="282">
        <f t="shared" si="1"/>
        <v>100</v>
      </c>
      <c r="Q73" s="287" t="s">
        <v>378</v>
      </c>
      <c r="R73" s="135" t="s">
        <v>378</v>
      </c>
    </row>
    <row r="74" spans="1:18" s="77" customFormat="1" ht="30" customHeight="1" x14ac:dyDescent="0.25">
      <c r="A74" s="356">
        <v>30</v>
      </c>
      <c r="B74" s="160" t="s">
        <v>771</v>
      </c>
      <c r="C74" s="140" t="s">
        <v>809</v>
      </c>
      <c r="D74" s="121" t="s">
        <v>581</v>
      </c>
      <c r="E74" s="238">
        <v>888</v>
      </c>
      <c r="F74" s="121" t="s">
        <v>790</v>
      </c>
      <c r="G74" s="161" t="s">
        <v>630</v>
      </c>
      <c r="H74" s="161"/>
      <c r="I74" s="100" t="s">
        <v>338</v>
      </c>
      <c r="J74" s="132">
        <v>0</v>
      </c>
      <c r="K74" s="123">
        <v>1</v>
      </c>
      <c r="L74" s="123">
        <v>0</v>
      </c>
      <c r="M74" s="97" t="s">
        <v>382</v>
      </c>
      <c r="N74" s="40">
        <v>1</v>
      </c>
      <c r="O74" s="40">
        <v>0</v>
      </c>
      <c r="P74" s="282">
        <f t="shared" si="1"/>
        <v>33.333333333333329</v>
      </c>
      <c r="Q74" s="287" t="s">
        <v>378</v>
      </c>
    </row>
    <row r="75" spans="1:18" ht="45" customHeight="1" x14ac:dyDescent="0.25">
      <c r="A75" s="355">
        <v>31</v>
      </c>
      <c r="B75" s="160" t="s">
        <v>551</v>
      </c>
      <c r="C75" s="140" t="s">
        <v>674</v>
      </c>
      <c r="D75" s="151" t="s">
        <v>552</v>
      </c>
      <c r="E75" s="96">
        <v>500</v>
      </c>
      <c r="F75" s="151" t="s">
        <v>553</v>
      </c>
      <c r="G75" s="154" t="s">
        <v>501</v>
      </c>
      <c r="H75" s="154"/>
      <c r="I75" s="95" t="s">
        <v>502</v>
      </c>
      <c r="J75" s="131">
        <v>1</v>
      </c>
      <c r="K75" s="131">
        <v>1</v>
      </c>
      <c r="L75" s="132">
        <v>1</v>
      </c>
      <c r="M75" s="95" t="s">
        <v>382</v>
      </c>
      <c r="N75" s="98">
        <v>0</v>
      </c>
      <c r="O75" s="98">
        <v>0</v>
      </c>
      <c r="P75" s="282">
        <f t="shared" si="1"/>
        <v>100</v>
      </c>
      <c r="Q75" s="284" t="s">
        <v>378</v>
      </c>
    </row>
    <row r="76" spans="1:18" ht="45" customHeight="1" x14ac:dyDescent="0.25">
      <c r="A76" s="356">
        <v>32</v>
      </c>
      <c r="B76" s="160" t="s">
        <v>763</v>
      </c>
      <c r="C76" s="140" t="s">
        <v>810</v>
      </c>
      <c r="D76" s="121" t="s">
        <v>791</v>
      </c>
      <c r="E76" s="238">
        <v>4079</v>
      </c>
      <c r="F76" s="121" t="s">
        <v>792</v>
      </c>
      <c r="G76" s="161" t="s">
        <v>793</v>
      </c>
      <c r="H76" s="161"/>
      <c r="I76" s="95" t="s">
        <v>829</v>
      </c>
      <c r="J76" s="132">
        <v>0</v>
      </c>
      <c r="K76" s="123">
        <v>1</v>
      </c>
      <c r="L76" s="123">
        <v>1</v>
      </c>
      <c r="M76" s="97" t="s">
        <v>382</v>
      </c>
      <c r="N76" s="40">
        <v>1</v>
      </c>
      <c r="O76" s="40">
        <v>0</v>
      </c>
      <c r="P76" s="282">
        <f t="shared" si="1"/>
        <v>66.666666666666657</v>
      </c>
      <c r="Q76" s="287" t="s">
        <v>378</v>
      </c>
    </row>
    <row r="77" spans="1:18" ht="45" customHeight="1" x14ac:dyDescent="0.25">
      <c r="A77" s="356">
        <v>33</v>
      </c>
      <c r="B77" s="160" t="s">
        <v>1007</v>
      </c>
      <c r="C77" s="140" t="s">
        <v>1018</v>
      </c>
      <c r="D77" s="299" t="s">
        <v>1014</v>
      </c>
      <c r="E77" s="298">
        <v>850</v>
      </c>
      <c r="F77" s="279" t="s">
        <v>12</v>
      </c>
      <c r="G77" s="272" t="s">
        <v>45</v>
      </c>
      <c r="H77" s="161"/>
      <c r="I77" s="95" t="s">
        <v>1021</v>
      </c>
      <c r="J77" s="132">
        <v>1</v>
      </c>
      <c r="K77" s="123">
        <v>1</v>
      </c>
      <c r="L77" s="123">
        <v>1</v>
      </c>
      <c r="M77" s="97" t="s">
        <v>382</v>
      </c>
      <c r="N77" s="40">
        <v>0</v>
      </c>
      <c r="O77" s="40">
        <v>0</v>
      </c>
      <c r="P77" s="282">
        <f t="shared" si="1"/>
        <v>100</v>
      </c>
      <c r="Q77" s="283" t="s">
        <v>378</v>
      </c>
    </row>
    <row r="78" spans="1:18" ht="15.75" x14ac:dyDescent="0.25">
      <c r="A78" s="355">
        <v>34</v>
      </c>
      <c r="B78" s="160" t="s">
        <v>700</v>
      </c>
      <c r="C78" s="140" t="s">
        <v>675</v>
      </c>
      <c r="D78" s="151" t="s">
        <v>126</v>
      </c>
      <c r="E78" s="96">
        <v>400</v>
      </c>
      <c r="F78" s="151" t="s">
        <v>537</v>
      </c>
      <c r="G78" s="154" t="s">
        <v>501</v>
      </c>
      <c r="H78" s="154"/>
      <c r="I78" s="95" t="s">
        <v>502</v>
      </c>
      <c r="J78" s="131">
        <v>1</v>
      </c>
      <c r="K78" s="131">
        <v>1</v>
      </c>
      <c r="L78" s="132">
        <v>1</v>
      </c>
      <c r="M78" s="95" t="s">
        <v>382</v>
      </c>
      <c r="N78" s="98">
        <v>0</v>
      </c>
      <c r="O78" s="98">
        <v>0</v>
      </c>
      <c r="P78" s="282">
        <f t="shared" si="1"/>
        <v>100</v>
      </c>
      <c r="Q78" s="286" t="s">
        <v>378</v>
      </c>
    </row>
    <row r="79" spans="1:18" ht="31.5" x14ac:dyDescent="0.25">
      <c r="A79" s="356">
        <v>35</v>
      </c>
      <c r="B79" s="160" t="s">
        <v>557</v>
      </c>
      <c r="C79" s="140" t="s">
        <v>676</v>
      </c>
      <c r="D79" s="151" t="s">
        <v>18</v>
      </c>
      <c r="E79" s="99">
        <v>8475</v>
      </c>
      <c r="F79" s="151" t="s">
        <v>558</v>
      </c>
      <c r="G79" s="154" t="s">
        <v>559</v>
      </c>
      <c r="H79" s="154"/>
      <c r="I79" s="95" t="s">
        <v>560</v>
      </c>
      <c r="J79" s="131">
        <v>0</v>
      </c>
      <c r="K79" s="131">
        <v>0</v>
      </c>
      <c r="L79" s="132">
        <v>0</v>
      </c>
      <c r="M79" s="95" t="s">
        <v>382</v>
      </c>
      <c r="N79" s="98">
        <v>3</v>
      </c>
      <c r="O79" s="98">
        <v>3</v>
      </c>
      <c r="P79" s="282">
        <f t="shared" si="1"/>
        <v>0</v>
      </c>
      <c r="Q79" s="287" t="s">
        <v>378</v>
      </c>
    </row>
    <row r="80" spans="1:18" ht="15.75" x14ac:dyDescent="0.25">
      <c r="A80" s="356">
        <v>36</v>
      </c>
      <c r="B80" s="160" t="s">
        <v>911</v>
      </c>
      <c r="C80" s="141" t="s">
        <v>928</v>
      </c>
      <c r="D80" s="121" t="s">
        <v>624</v>
      </c>
      <c r="E80" s="236">
        <v>500</v>
      </c>
      <c r="F80" s="121" t="s">
        <v>546</v>
      </c>
      <c r="G80" s="161" t="s">
        <v>711</v>
      </c>
      <c r="H80" s="154"/>
      <c r="I80" s="95" t="s">
        <v>502</v>
      </c>
      <c r="J80" s="132">
        <v>1</v>
      </c>
      <c r="K80" s="131">
        <v>1</v>
      </c>
      <c r="L80" s="132">
        <v>1</v>
      </c>
      <c r="M80" s="95" t="s">
        <v>382</v>
      </c>
      <c r="N80" s="98">
        <v>0</v>
      </c>
      <c r="O80" s="98">
        <v>0</v>
      </c>
      <c r="P80" s="282">
        <f t="shared" si="1"/>
        <v>100</v>
      </c>
      <c r="Q80" s="283" t="s">
        <v>378</v>
      </c>
    </row>
    <row r="81" spans="1:17" ht="30" customHeight="1" x14ac:dyDescent="0.25">
      <c r="A81" s="355">
        <v>37</v>
      </c>
      <c r="B81" s="160" t="s">
        <v>566</v>
      </c>
      <c r="C81" s="140" t="s">
        <v>677</v>
      </c>
      <c r="D81" s="151" t="s">
        <v>567</v>
      </c>
      <c r="E81" s="102">
        <v>750.5</v>
      </c>
      <c r="F81" s="151" t="s">
        <v>568</v>
      </c>
      <c r="G81" s="154" t="s">
        <v>20</v>
      </c>
      <c r="H81" s="154"/>
      <c r="I81" s="95" t="s">
        <v>300</v>
      </c>
      <c r="J81" s="131">
        <v>1</v>
      </c>
      <c r="K81" s="131">
        <v>1</v>
      </c>
      <c r="L81" s="132">
        <v>1</v>
      </c>
      <c r="M81" s="95" t="s">
        <v>382</v>
      </c>
      <c r="N81" s="98">
        <v>0</v>
      </c>
      <c r="O81" s="98">
        <v>0</v>
      </c>
      <c r="P81" s="282">
        <f t="shared" si="1"/>
        <v>100</v>
      </c>
      <c r="Q81" s="287" t="s">
        <v>378</v>
      </c>
    </row>
    <row r="82" spans="1:17" ht="30" customHeight="1" x14ac:dyDescent="0.25">
      <c r="A82" s="356">
        <v>38</v>
      </c>
      <c r="B82" s="160" t="s">
        <v>733</v>
      </c>
      <c r="C82" s="140" t="s">
        <v>811</v>
      </c>
      <c r="D82" s="151" t="s">
        <v>624</v>
      </c>
      <c r="E82" s="153">
        <v>2200</v>
      </c>
      <c r="F82" s="57" t="s">
        <v>546</v>
      </c>
      <c r="G82" s="37" t="s">
        <v>720</v>
      </c>
      <c r="H82" s="37"/>
      <c r="I82" s="95" t="s">
        <v>502</v>
      </c>
      <c r="J82" s="131">
        <v>1</v>
      </c>
      <c r="K82" s="131">
        <v>1</v>
      </c>
      <c r="L82" s="132">
        <v>1</v>
      </c>
      <c r="M82" s="95" t="s">
        <v>382</v>
      </c>
      <c r="N82" s="98">
        <v>0</v>
      </c>
      <c r="O82" s="98">
        <v>0</v>
      </c>
      <c r="P82" s="282">
        <f t="shared" si="1"/>
        <v>100</v>
      </c>
      <c r="Q82" s="287" t="s">
        <v>378</v>
      </c>
    </row>
    <row r="83" spans="1:17" ht="24.75" customHeight="1" x14ac:dyDescent="0.25">
      <c r="A83" s="356">
        <v>39</v>
      </c>
      <c r="B83" s="160" t="s">
        <v>569</v>
      </c>
      <c r="C83" s="140" t="s">
        <v>678</v>
      </c>
      <c r="D83" s="41" t="s">
        <v>10</v>
      </c>
      <c r="E83" s="103">
        <v>52.5</v>
      </c>
      <c r="F83" s="154" t="s">
        <v>65</v>
      </c>
      <c r="G83" s="154" t="s">
        <v>570</v>
      </c>
      <c r="H83" s="154"/>
      <c r="I83" s="95" t="s">
        <v>571</v>
      </c>
      <c r="J83" s="131">
        <v>0</v>
      </c>
      <c r="K83" s="131">
        <v>0</v>
      </c>
      <c r="L83" s="132">
        <v>0</v>
      </c>
      <c r="M83" s="95" t="s">
        <v>382</v>
      </c>
      <c r="N83" s="98">
        <v>3</v>
      </c>
      <c r="O83" s="98">
        <v>3</v>
      </c>
      <c r="P83" s="282">
        <f t="shared" si="1"/>
        <v>0</v>
      </c>
      <c r="Q83" s="287" t="s">
        <v>378</v>
      </c>
    </row>
    <row r="84" spans="1:17" ht="39" customHeight="1" x14ac:dyDescent="0.25">
      <c r="A84" s="355">
        <v>40</v>
      </c>
      <c r="B84" s="160" t="s">
        <v>572</v>
      </c>
      <c r="C84" s="140" t="s">
        <v>679</v>
      </c>
      <c r="D84" s="151" t="s">
        <v>14</v>
      </c>
      <c r="E84" s="96">
        <v>500</v>
      </c>
      <c r="F84" s="151" t="s">
        <v>500</v>
      </c>
      <c r="G84" s="154" t="s">
        <v>501</v>
      </c>
      <c r="H84" s="154"/>
      <c r="I84" s="95" t="s">
        <v>502</v>
      </c>
      <c r="J84" s="131">
        <v>1</v>
      </c>
      <c r="K84" s="131">
        <v>1</v>
      </c>
      <c r="L84" s="132">
        <v>1</v>
      </c>
      <c r="M84" s="95" t="s">
        <v>382</v>
      </c>
      <c r="N84" s="98">
        <v>0</v>
      </c>
      <c r="O84" s="98">
        <v>0</v>
      </c>
      <c r="P84" s="282">
        <f t="shared" si="1"/>
        <v>100</v>
      </c>
      <c r="Q84" s="284" t="s">
        <v>378</v>
      </c>
    </row>
    <row r="85" spans="1:17" ht="57.75" customHeight="1" x14ac:dyDescent="0.25">
      <c r="A85" s="356">
        <v>41</v>
      </c>
      <c r="B85" s="160" t="s">
        <v>573</v>
      </c>
      <c r="C85" s="140" t="s">
        <v>680</v>
      </c>
      <c r="D85" s="151" t="s">
        <v>548</v>
      </c>
      <c r="E85" s="99">
        <v>438.59</v>
      </c>
      <c r="F85" s="151" t="s">
        <v>574</v>
      </c>
      <c r="G85" s="154" t="s">
        <v>511</v>
      </c>
      <c r="H85" s="154"/>
      <c r="I85" s="95" t="s">
        <v>502</v>
      </c>
      <c r="J85" s="131">
        <v>1</v>
      </c>
      <c r="K85" s="131">
        <v>1</v>
      </c>
      <c r="L85" s="132">
        <v>1</v>
      </c>
      <c r="M85" s="95" t="s">
        <v>382</v>
      </c>
      <c r="N85" s="98">
        <v>0</v>
      </c>
      <c r="O85" s="98">
        <v>0</v>
      </c>
      <c r="P85" s="282">
        <f t="shared" si="1"/>
        <v>100</v>
      </c>
      <c r="Q85" s="285" t="s">
        <v>378</v>
      </c>
    </row>
    <row r="86" spans="1:17" ht="57.75" customHeight="1" x14ac:dyDescent="0.25">
      <c r="A86" s="356">
        <v>42</v>
      </c>
      <c r="B86" s="160" t="s">
        <v>740</v>
      </c>
      <c r="C86" s="140" t="s">
        <v>812</v>
      </c>
      <c r="D86" s="137" t="s">
        <v>794</v>
      </c>
      <c r="E86" s="238">
        <v>424</v>
      </c>
      <c r="F86" s="121" t="s">
        <v>795</v>
      </c>
      <c r="G86" s="161" t="s">
        <v>720</v>
      </c>
      <c r="H86" s="161"/>
      <c r="I86" s="95" t="s">
        <v>502</v>
      </c>
      <c r="J86" s="131">
        <v>1</v>
      </c>
      <c r="K86" s="131">
        <v>1</v>
      </c>
      <c r="L86" s="132">
        <v>1</v>
      </c>
      <c r="M86" s="95" t="s">
        <v>382</v>
      </c>
      <c r="N86" s="98">
        <v>0</v>
      </c>
      <c r="O86" s="98">
        <v>0</v>
      </c>
      <c r="P86" s="282">
        <f t="shared" si="1"/>
        <v>100</v>
      </c>
      <c r="Q86" s="285" t="s">
        <v>378</v>
      </c>
    </row>
    <row r="87" spans="1:17" ht="31.5" x14ac:dyDescent="0.25">
      <c r="A87" s="355">
        <v>43</v>
      </c>
      <c r="B87" s="160" t="s">
        <v>584</v>
      </c>
      <c r="C87" s="140" t="s">
        <v>681</v>
      </c>
      <c r="D87" s="151" t="s">
        <v>585</v>
      </c>
      <c r="E87" s="102">
        <v>6400</v>
      </c>
      <c r="F87" s="151" t="s">
        <v>586</v>
      </c>
      <c r="G87" s="154" t="s">
        <v>587</v>
      </c>
      <c r="H87" s="154"/>
      <c r="I87" s="95" t="s">
        <v>345</v>
      </c>
      <c r="J87" s="131">
        <v>0</v>
      </c>
      <c r="K87" s="131">
        <v>0</v>
      </c>
      <c r="L87" s="132">
        <v>0</v>
      </c>
      <c r="M87" s="95" t="s">
        <v>382</v>
      </c>
      <c r="N87" s="98">
        <v>3</v>
      </c>
      <c r="O87" s="98">
        <v>4</v>
      </c>
      <c r="P87" s="282">
        <f t="shared" si="1"/>
        <v>0</v>
      </c>
      <c r="Q87" s="287" t="s">
        <v>378</v>
      </c>
    </row>
    <row r="88" spans="1:17" ht="45" x14ac:dyDescent="0.25">
      <c r="A88" s="356">
        <v>44</v>
      </c>
      <c r="B88" s="160" t="s">
        <v>764</v>
      </c>
      <c r="C88" s="140" t="s">
        <v>813</v>
      </c>
      <c r="D88" s="121" t="s">
        <v>796</v>
      </c>
      <c r="E88" s="238">
        <v>399</v>
      </c>
      <c r="F88" s="121" t="s">
        <v>795</v>
      </c>
      <c r="G88" s="161" t="s">
        <v>720</v>
      </c>
      <c r="H88" s="161"/>
      <c r="I88" s="95" t="s">
        <v>502</v>
      </c>
      <c r="J88" s="131">
        <v>1</v>
      </c>
      <c r="K88" s="123">
        <v>1</v>
      </c>
      <c r="L88" s="123">
        <v>1</v>
      </c>
      <c r="M88" s="97" t="s">
        <v>382</v>
      </c>
      <c r="N88" s="40">
        <v>0</v>
      </c>
      <c r="O88" s="40">
        <v>0</v>
      </c>
      <c r="P88" s="282">
        <f t="shared" si="1"/>
        <v>100</v>
      </c>
      <c r="Q88" s="287" t="s">
        <v>378</v>
      </c>
    </row>
    <row r="89" spans="1:17" ht="31.5" customHeight="1" x14ac:dyDescent="0.25">
      <c r="A89" s="356">
        <v>45</v>
      </c>
      <c r="B89" s="160" t="s">
        <v>725</v>
      </c>
      <c r="C89" s="140" t="s">
        <v>726</v>
      </c>
      <c r="D89" s="57" t="s">
        <v>624</v>
      </c>
      <c r="E89" s="153">
        <v>200</v>
      </c>
      <c r="F89" s="151" t="s">
        <v>727</v>
      </c>
      <c r="G89" s="37" t="s">
        <v>728</v>
      </c>
      <c r="H89" s="37"/>
      <c r="I89" s="95" t="s">
        <v>830</v>
      </c>
      <c r="J89" s="131">
        <v>0</v>
      </c>
      <c r="K89" s="131">
        <v>0</v>
      </c>
      <c r="L89" s="132">
        <v>0</v>
      </c>
      <c r="M89" s="95" t="s">
        <v>382</v>
      </c>
      <c r="N89" s="98">
        <v>3</v>
      </c>
      <c r="O89" s="98">
        <v>4</v>
      </c>
      <c r="P89" s="282">
        <f t="shared" si="1"/>
        <v>0</v>
      </c>
      <c r="Q89" s="287" t="s">
        <v>378</v>
      </c>
    </row>
    <row r="90" spans="1:17" ht="47.25" x14ac:dyDescent="0.25">
      <c r="A90" s="355">
        <v>46</v>
      </c>
      <c r="B90" s="160" t="s">
        <v>589</v>
      </c>
      <c r="C90" s="140" t="s">
        <v>682</v>
      </c>
      <c r="D90" s="151" t="s">
        <v>590</v>
      </c>
      <c r="E90" s="99">
        <v>498.42</v>
      </c>
      <c r="F90" s="151" t="s">
        <v>591</v>
      </c>
      <c r="G90" s="154" t="s">
        <v>592</v>
      </c>
      <c r="H90" s="154"/>
      <c r="I90" s="95" t="s">
        <v>593</v>
      </c>
      <c r="J90" s="131">
        <v>0</v>
      </c>
      <c r="K90" s="131">
        <v>0</v>
      </c>
      <c r="L90" s="132">
        <v>0</v>
      </c>
      <c r="M90" s="95" t="s">
        <v>382</v>
      </c>
      <c r="N90" s="98">
        <v>1</v>
      </c>
      <c r="O90" s="98">
        <v>2</v>
      </c>
      <c r="P90" s="282">
        <f t="shared" si="1"/>
        <v>0</v>
      </c>
      <c r="Q90" s="287" t="s">
        <v>378</v>
      </c>
    </row>
    <row r="91" spans="1:17" ht="39" customHeight="1" x14ac:dyDescent="0.25">
      <c r="A91" s="356">
        <v>47</v>
      </c>
      <c r="B91" s="160" t="s">
        <v>734</v>
      </c>
      <c r="C91" s="140" t="s">
        <v>814</v>
      </c>
      <c r="D91" s="57" t="s">
        <v>624</v>
      </c>
      <c r="E91" s="153">
        <v>112</v>
      </c>
      <c r="F91" s="57" t="s">
        <v>736</v>
      </c>
      <c r="G91" s="37" t="s">
        <v>737</v>
      </c>
      <c r="H91" s="37"/>
      <c r="I91" s="95" t="s">
        <v>832</v>
      </c>
      <c r="J91" s="131">
        <v>0</v>
      </c>
      <c r="K91" s="131">
        <v>0</v>
      </c>
      <c r="L91" s="132">
        <v>0</v>
      </c>
      <c r="M91" s="95" t="s">
        <v>382</v>
      </c>
      <c r="N91" s="98">
        <v>2</v>
      </c>
      <c r="O91" s="98">
        <v>3</v>
      </c>
      <c r="P91" s="282">
        <f t="shared" si="1"/>
        <v>0</v>
      </c>
      <c r="Q91" s="287" t="s">
        <v>378</v>
      </c>
    </row>
    <row r="92" spans="1:17" ht="39" customHeight="1" x14ac:dyDescent="0.25">
      <c r="A92" s="356">
        <v>48</v>
      </c>
      <c r="B92" s="160" t="s">
        <v>765</v>
      </c>
      <c r="C92" s="140" t="s">
        <v>815</v>
      </c>
      <c r="D92" s="121" t="s">
        <v>522</v>
      </c>
      <c r="E92" s="238">
        <v>428</v>
      </c>
      <c r="F92" s="121" t="s">
        <v>795</v>
      </c>
      <c r="G92" s="161" t="s">
        <v>720</v>
      </c>
      <c r="H92" s="161"/>
      <c r="I92" s="95" t="s">
        <v>502</v>
      </c>
      <c r="J92" s="132">
        <v>1</v>
      </c>
      <c r="K92" s="123">
        <v>1</v>
      </c>
      <c r="L92" s="123">
        <v>1</v>
      </c>
      <c r="M92" s="97" t="s">
        <v>382</v>
      </c>
      <c r="N92" s="40">
        <v>1</v>
      </c>
      <c r="O92" s="40">
        <v>0</v>
      </c>
      <c r="P92" s="282">
        <f t="shared" si="1"/>
        <v>100</v>
      </c>
      <c r="Q92" s="287" t="s">
        <v>378</v>
      </c>
    </row>
    <row r="93" spans="1:17" ht="59.25" customHeight="1" x14ac:dyDescent="0.25">
      <c r="A93" s="355">
        <v>49</v>
      </c>
      <c r="B93" s="160" t="s">
        <v>594</v>
      </c>
      <c r="C93" s="140" t="s">
        <v>683</v>
      </c>
      <c r="D93" s="151" t="s">
        <v>509</v>
      </c>
      <c r="E93" s="99">
        <v>398.8</v>
      </c>
      <c r="F93" s="151" t="s">
        <v>529</v>
      </c>
      <c r="G93" s="154" t="s">
        <v>511</v>
      </c>
      <c r="H93" s="154"/>
      <c r="I93" s="95" t="s">
        <v>502</v>
      </c>
      <c r="J93" s="131">
        <v>1</v>
      </c>
      <c r="K93" s="131">
        <v>1</v>
      </c>
      <c r="L93" s="132">
        <v>1</v>
      </c>
      <c r="M93" s="95" t="s">
        <v>382</v>
      </c>
      <c r="N93" s="98">
        <v>0</v>
      </c>
      <c r="O93" s="98">
        <v>0</v>
      </c>
      <c r="P93" s="282">
        <f t="shared" si="1"/>
        <v>100</v>
      </c>
      <c r="Q93" s="287" t="s">
        <v>378</v>
      </c>
    </row>
    <row r="94" spans="1:17" ht="31.5" x14ac:dyDescent="0.25">
      <c r="A94" s="356">
        <v>50</v>
      </c>
      <c r="B94" s="160" t="s">
        <v>595</v>
      </c>
      <c r="C94" s="140" t="s">
        <v>650</v>
      </c>
      <c r="D94" s="151" t="s">
        <v>9</v>
      </c>
      <c r="E94" s="99">
        <v>381.48</v>
      </c>
      <c r="F94" s="151" t="s">
        <v>596</v>
      </c>
      <c r="G94" s="154" t="s">
        <v>597</v>
      </c>
      <c r="H94" s="154"/>
      <c r="I94" s="95" t="s">
        <v>598</v>
      </c>
      <c r="J94" s="131">
        <v>0</v>
      </c>
      <c r="K94" s="131">
        <v>0</v>
      </c>
      <c r="L94" s="132">
        <v>0</v>
      </c>
      <c r="M94" s="95" t="s">
        <v>382</v>
      </c>
      <c r="N94" s="98">
        <v>1</v>
      </c>
      <c r="O94" s="98">
        <v>1</v>
      </c>
      <c r="P94" s="282">
        <f t="shared" si="1"/>
        <v>0</v>
      </c>
      <c r="Q94" s="287" t="s">
        <v>378</v>
      </c>
    </row>
    <row r="95" spans="1:17" s="77" customFormat="1" ht="27.75" customHeight="1" x14ac:dyDescent="0.25">
      <c r="A95" s="356">
        <v>51</v>
      </c>
      <c r="B95" s="160" t="s">
        <v>706</v>
      </c>
      <c r="C95" s="142" t="s">
        <v>843</v>
      </c>
      <c r="D95" s="101" t="s">
        <v>719</v>
      </c>
      <c r="E95" s="96">
        <v>1262</v>
      </c>
      <c r="F95" s="101" t="s">
        <v>7</v>
      </c>
      <c r="G95" s="156" t="s">
        <v>539</v>
      </c>
      <c r="H95" s="156"/>
      <c r="I95" s="100" t="s">
        <v>540</v>
      </c>
      <c r="J95" s="131">
        <v>0</v>
      </c>
      <c r="K95" s="123">
        <v>0</v>
      </c>
      <c r="L95" s="132">
        <v>0</v>
      </c>
      <c r="M95" s="97" t="s">
        <v>382</v>
      </c>
      <c r="N95" s="40">
        <v>1</v>
      </c>
      <c r="O95" s="40">
        <v>1</v>
      </c>
      <c r="P95" s="282">
        <f t="shared" si="1"/>
        <v>0</v>
      </c>
      <c r="Q95" s="287" t="s">
        <v>378</v>
      </c>
    </row>
    <row r="96" spans="1:17" ht="15.75" x14ac:dyDescent="0.25">
      <c r="A96" s="355">
        <v>52</v>
      </c>
      <c r="B96" s="160" t="s">
        <v>599</v>
      </c>
      <c r="C96" s="140" t="s">
        <v>684</v>
      </c>
      <c r="D96" s="151" t="s">
        <v>126</v>
      </c>
      <c r="E96" s="99">
        <v>584</v>
      </c>
      <c r="F96" s="154" t="s">
        <v>82</v>
      </c>
      <c r="G96" s="154" t="s">
        <v>600</v>
      </c>
      <c r="H96" s="154"/>
      <c r="I96" s="95" t="s">
        <v>601</v>
      </c>
      <c r="J96" s="131">
        <v>1</v>
      </c>
      <c r="K96" s="131">
        <v>0</v>
      </c>
      <c r="L96" s="132">
        <v>0</v>
      </c>
      <c r="M96" s="95" t="s">
        <v>382</v>
      </c>
      <c r="N96" s="98">
        <v>0</v>
      </c>
      <c r="O96" s="98">
        <v>1</v>
      </c>
      <c r="P96" s="282">
        <f t="shared" si="1"/>
        <v>33.333333333333329</v>
      </c>
      <c r="Q96" s="287" t="s">
        <v>378</v>
      </c>
    </row>
    <row r="97" spans="1:17" ht="31.5" x14ac:dyDescent="0.25">
      <c r="A97" s="356">
        <v>53</v>
      </c>
      <c r="B97" s="160" t="s">
        <v>602</v>
      </c>
      <c r="C97" s="140" t="s">
        <v>685</v>
      </c>
      <c r="D97" s="151" t="s">
        <v>590</v>
      </c>
      <c r="E97" s="102">
        <v>488.88</v>
      </c>
      <c r="F97" s="151" t="s">
        <v>603</v>
      </c>
      <c r="G97" s="154" t="s">
        <v>604</v>
      </c>
      <c r="H97" s="154"/>
      <c r="I97" s="95" t="s">
        <v>593</v>
      </c>
      <c r="J97" s="131">
        <v>0</v>
      </c>
      <c r="K97" s="131">
        <v>0</v>
      </c>
      <c r="L97" s="132">
        <v>0</v>
      </c>
      <c r="M97" s="95" t="s">
        <v>382</v>
      </c>
      <c r="N97" s="98">
        <v>1</v>
      </c>
      <c r="O97" s="98">
        <v>3</v>
      </c>
      <c r="P97" s="282">
        <f t="shared" si="1"/>
        <v>0</v>
      </c>
      <c r="Q97" s="285" t="s">
        <v>378</v>
      </c>
    </row>
    <row r="98" spans="1:17" ht="63" customHeight="1" x14ac:dyDescent="0.25">
      <c r="A98" s="356">
        <v>54</v>
      </c>
      <c r="B98" s="160" t="s">
        <v>605</v>
      </c>
      <c r="C98" s="140" t="s">
        <v>686</v>
      </c>
      <c r="D98" s="151" t="s">
        <v>509</v>
      </c>
      <c r="E98" s="99">
        <v>424.16</v>
      </c>
      <c r="F98" s="151" t="s">
        <v>606</v>
      </c>
      <c r="G98" s="154" t="s">
        <v>511</v>
      </c>
      <c r="H98" s="154"/>
      <c r="I98" s="95" t="s">
        <v>502</v>
      </c>
      <c r="J98" s="132">
        <v>1</v>
      </c>
      <c r="K98" s="131">
        <v>1</v>
      </c>
      <c r="L98" s="132">
        <v>1</v>
      </c>
      <c r="M98" s="95" t="s">
        <v>382</v>
      </c>
      <c r="N98" s="98">
        <v>0</v>
      </c>
      <c r="O98" s="98">
        <v>0</v>
      </c>
      <c r="P98" s="282">
        <f t="shared" si="1"/>
        <v>100</v>
      </c>
      <c r="Q98" s="285" t="s">
        <v>378</v>
      </c>
    </row>
    <row r="99" spans="1:17" ht="31.5" x14ac:dyDescent="0.25">
      <c r="A99" s="355">
        <v>55</v>
      </c>
      <c r="B99" s="160" t="s">
        <v>607</v>
      </c>
      <c r="C99" s="140" t="s">
        <v>687</v>
      </c>
      <c r="D99" s="151" t="s">
        <v>499</v>
      </c>
      <c r="E99" s="96">
        <v>500</v>
      </c>
      <c r="F99" s="151" t="s">
        <v>500</v>
      </c>
      <c r="G99" s="154" t="s">
        <v>501</v>
      </c>
      <c r="H99" s="154"/>
      <c r="I99" s="95" t="s">
        <v>502</v>
      </c>
      <c r="J99" s="131">
        <v>1</v>
      </c>
      <c r="K99" s="131">
        <v>1</v>
      </c>
      <c r="L99" s="132">
        <v>1</v>
      </c>
      <c r="M99" s="95" t="s">
        <v>382</v>
      </c>
      <c r="N99" s="98">
        <v>0</v>
      </c>
      <c r="O99" s="98">
        <v>0</v>
      </c>
      <c r="P99" s="282">
        <f t="shared" si="1"/>
        <v>100</v>
      </c>
      <c r="Q99" s="289" t="s">
        <v>378</v>
      </c>
    </row>
    <row r="100" spans="1:17" ht="15.75" x14ac:dyDescent="0.25">
      <c r="A100" s="356">
        <v>56</v>
      </c>
      <c r="B100" s="160" t="s">
        <v>609</v>
      </c>
      <c r="C100" s="140" t="s">
        <v>688</v>
      </c>
      <c r="D100" s="151" t="s">
        <v>610</v>
      </c>
      <c r="E100" s="99">
        <v>500</v>
      </c>
      <c r="F100" s="151" t="s">
        <v>546</v>
      </c>
      <c r="G100" s="154" t="s">
        <v>511</v>
      </c>
      <c r="H100" s="154"/>
      <c r="I100" s="95" t="s">
        <v>502</v>
      </c>
      <c r="J100" s="131">
        <v>1</v>
      </c>
      <c r="K100" s="131">
        <v>1</v>
      </c>
      <c r="L100" s="132">
        <v>1</v>
      </c>
      <c r="M100" s="95" t="s">
        <v>382</v>
      </c>
      <c r="N100" s="98">
        <v>0</v>
      </c>
      <c r="O100" s="98">
        <v>0</v>
      </c>
      <c r="P100" s="282">
        <f t="shared" si="1"/>
        <v>100</v>
      </c>
      <c r="Q100" s="285" t="s">
        <v>378</v>
      </c>
    </row>
    <row r="101" spans="1:17" ht="15.75" x14ac:dyDescent="0.25">
      <c r="A101" s="356">
        <v>57</v>
      </c>
      <c r="B101" s="160" t="s">
        <v>611</v>
      </c>
      <c r="C101" s="140" t="s">
        <v>689</v>
      </c>
      <c r="D101" s="151" t="s">
        <v>126</v>
      </c>
      <c r="E101" s="99">
        <v>317</v>
      </c>
      <c r="F101" s="166" t="s">
        <v>546</v>
      </c>
      <c r="G101" s="154" t="s">
        <v>612</v>
      </c>
      <c r="H101" s="154"/>
      <c r="I101" s="95" t="s">
        <v>502</v>
      </c>
      <c r="J101" s="131">
        <v>1</v>
      </c>
      <c r="K101" s="131">
        <v>1</v>
      </c>
      <c r="L101" s="132">
        <v>1</v>
      </c>
      <c r="M101" s="95" t="s">
        <v>382</v>
      </c>
      <c r="N101" s="98">
        <v>0</v>
      </c>
      <c r="O101" s="98">
        <v>0</v>
      </c>
      <c r="P101" s="282">
        <f t="shared" si="1"/>
        <v>100</v>
      </c>
      <c r="Q101" s="285" t="s">
        <v>378</v>
      </c>
    </row>
    <row r="102" spans="1:17" ht="45" x14ac:dyDescent="0.25">
      <c r="A102" s="355">
        <v>58</v>
      </c>
      <c r="B102" s="160" t="s">
        <v>852</v>
      </c>
      <c r="C102" s="141" t="s">
        <v>927</v>
      </c>
      <c r="D102" s="121" t="s">
        <v>126</v>
      </c>
      <c r="E102" s="236">
        <v>381</v>
      </c>
      <c r="F102" s="121" t="s">
        <v>923</v>
      </c>
      <c r="G102" s="161" t="s">
        <v>720</v>
      </c>
      <c r="H102" s="154"/>
      <c r="I102" s="95" t="s">
        <v>502</v>
      </c>
      <c r="J102" s="131">
        <v>1</v>
      </c>
      <c r="K102" s="131">
        <v>1</v>
      </c>
      <c r="L102" s="132">
        <v>1</v>
      </c>
      <c r="M102" s="95" t="s">
        <v>382</v>
      </c>
      <c r="N102" s="98">
        <v>0</v>
      </c>
      <c r="O102" s="98">
        <v>0</v>
      </c>
      <c r="P102" s="282">
        <f t="shared" si="1"/>
        <v>100</v>
      </c>
      <c r="Q102" s="285" t="s">
        <v>378</v>
      </c>
    </row>
    <row r="103" spans="1:17" ht="45" x14ac:dyDescent="0.25">
      <c r="A103" s="356">
        <v>59</v>
      </c>
      <c r="B103" s="160" t="s">
        <v>912</v>
      </c>
      <c r="C103" s="141" t="s">
        <v>925</v>
      </c>
      <c r="D103" s="121" t="s">
        <v>624</v>
      </c>
      <c r="E103" s="236">
        <v>400</v>
      </c>
      <c r="F103" s="121" t="s">
        <v>591</v>
      </c>
      <c r="G103" s="161" t="s">
        <v>715</v>
      </c>
      <c r="H103" s="154"/>
      <c r="I103" s="95" t="s">
        <v>502</v>
      </c>
      <c r="J103" s="132">
        <v>1</v>
      </c>
      <c r="K103" s="131">
        <v>0</v>
      </c>
      <c r="L103" s="132">
        <v>1</v>
      </c>
      <c r="M103" s="95" t="s">
        <v>382</v>
      </c>
      <c r="N103" s="98">
        <v>0</v>
      </c>
      <c r="O103" s="98">
        <v>1</v>
      </c>
      <c r="P103" s="282">
        <f t="shared" si="1"/>
        <v>66.666666666666657</v>
      </c>
      <c r="Q103" s="285" t="s">
        <v>378</v>
      </c>
    </row>
    <row r="104" spans="1:17" ht="30" x14ac:dyDescent="0.25">
      <c r="A104" s="356">
        <v>60</v>
      </c>
      <c r="B104" s="160" t="s">
        <v>766</v>
      </c>
      <c r="C104" s="140" t="s">
        <v>816</v>
      </c>
      <c r="D104" s="121" t="s">
        <v>624</v>
      </c>
      <c r="E104" s="238">
        <v>255</v>
      </c>
      <c r="F104" s="121" t="s">
        <v>797</v>
      </c>
      <c r="G104" s="241" t="s">
        <v>798</v>
      </c>
      <c r="H104" s="241"/>
      <c r="I104" s="95" t="s">
        <v>831</v>
      </c>
      <c r="J104" s="132">
        <v>1</v>
      </c>
      <c r="K104" s="123">
        <v>1</v>
      </c>
      <c r="L104" s="123">
        <v>1</v>
      </c>
      <c r="M104" s="97" t="s">
        <v>382</v>
      </c>
      <c r="N104" s="40">
        <v>0</v>
      </c>
      <c r="O104" s="40">
        <v>0</v>
      </c>
      <c r="P104" s="282">
        <f t="shared" si="1"/>
        <v>100</v>
      </c>
      <c r="Q104" s="287" t="s">
        <v>378</v>
      </c>
    </row>
    <row r="105" spans="1:17" s="77" customFormat="1" ht="47.25" x14ac:dyDescent="0.25">
      <c r="A105" s="355">
        <v>61</v>
      </c>
      <c r="B105" s="160" t="s">
        <v>707</v>
      </c>
      <c r="C105" s="142" t="s">
        <v>844</v>
      </c>
      <c r="D105" s="101" t="s">
        <v>126</v>
      </c>
      <c r="E105" s="96">
        <v>500</v>
      </c>
      <c r="F105" s="101" t="s">
        <v>591</v>
      </c>
      <c r="G105" s="157" t="s">
        <v>720</v>
      </c>
      <c r="H105" s="157"/>
      <c r="I105" s="100" t="s">
        <v>502</v>
      </c>
      <c r="J105" s="132">
        <v>1</v>
      </c>
      <c r="K105" s="123">
        <v>1</v>
      </c>
      <c r="L105" s="132">
        <v>1</v>
      </c>
      <c r="M105" s="97" t="s">
        <v>382</v>
      </c>
      <c r="N105" s="40">
        <v>0</v>
      </c>
      <c r="O105" s="40">
        <v>0</v>
      </c>
      <c r="P105" s="282">
        <f t="shared" si="1"/>
        <v>100</v>
      </c>
      <c r="Q105" s="287" t="s">
        <v>378</v>
      </c>
    </row>
    <row r="106" spans="1:17" ht="15.75" x14ac:dyDescent="0.25">
      <c r="A106" s="356">
        <v>62</v>
      </c>
      <c r="B106" s="160" t="s">
        <v>614</v>
      </c>
      <c r="C106" s="140" t="s">
        <v>690</v>
      </c>
      <c r="D106" s="151" t="s">
        <v>126</v>
      </c>
      <c r="E106" s="96">
        <v>500</v>
      </c>
      <c r="F106" s="151" t="s">
        <v>500</v>
      </c>
      <c r="G106" s="154" t="s">
        <v>501</v>
      </c>
      <c r="H106" s="154"/>
      <c r="I106" s="95" t="s">
        <v>502</v>
      </c>
      <c r="J106" s="131">
        <v>1</v>
      </c>
      <c r="K106" s="131">
        <v>1</v>
      </c>
      <c r="L106" s="132">
        <v>1</v>
      </c>
      <c r="M106" s="95" t="s">
        <v>382</v>
      </c>
      <c r="N106" s="98">
        <v>0</v>
      </c>
      <c r="O106" s="98">
        <v>0</v>
      </c>
      <c r="P106" s="282">
        <f t="shared" si="1"/>
        <v>100</v>
      </c>
      <c r="Q106" s="289" t="s">
        <v>378</v>
      </c>
    </row>
    <row r="107" spans="1:17" ht="45" x14ac:dyDescent="0.25">
      <c r="A107" s="356">
        <v>63</v>
      </c>
      <c r="B107" s="160" t="s">
        <v>759</v>
      </c>
      <c r="C107" s="140" t="s">
        <v>817</v>
      </c>
      <c r="D107" s="121" t="s">
        <v>624</v>
      </c>
      <c r="E107" s="238">
        <v>442</v>
      </c>
      <c r="F107" s="121" t="s">
        <v>529</v>
      </c>
      <c r="G107" s="161" t="s">
        <v>715</v>
      </c>
      <c r="H107" s="161"/>
      <c r="I107" s="95" t="s">
        <v>502</v>
      </c>
      <c r="J107" s="132">
        <v>1</v>
      </c>
      <c r="K107" s="131">
        <v>1</v>
      </c>
      <c r="L107" s="132">
        <v>1</v>
      </c>
      <c r="M107" s="95" t="s">
        <v>382</v>
      </c>
      <c r="N107" s="98">
        <v>0</v>
      </c>
      <c r="O107" s="98">
        <v>0</v>
      </c>
      <c r="P107" s="282">
        <f t="shared" si="1"/>
        <v>100</v>
      </c>
      <c r="Q107" s="285" t="s">
        <v>378</v>
      </c>
    </row>
    <row r="108" spans="1:17" ht="15.75" x14ac:dyDescent="0.25">
      <c r="A108" s="355">
        <v>64</v>
      </c>
      <c r="B108" s="160" t="s">
        <v>618</v>
      </c>
      <c r="C108" s="140" t="s">
        <v>691</v>
      </c>
      <c r="D108" s="151" t="s">
        <v>14</v>
      </c>
      <c r="E108" s="96">
        <v>500</v>
      </c>
      <c r="F108" s="151" t="s">
        <v>500</v>
      </c>
      <c r="G108" s="154" t="s">
        <v>501</v>
      </c>
      <c r="H108" s="154"/>
      <c r="I108" s="95" t="s">
        <v>502</v>
      </c>
      <c r="J108" s="131">
        <v>1</v>
      </c>
      <c r="K108" s="131">
        <v>1</v>
      </c>
      <c r="L108" s="132">
        <v>1</v>
      </c>
      <c r="M108" s="95" t="s">
        <v>382</v>
      </c>
      <c r="N108" s="98">
        <v>0</v>
      </c>
      <c r="O108" s="98">
        <v>0</v>
      </c>
      <c r="P108" s="282">
        <f t="shared" si="1"/>
        <v>100</v>
      </c>
      <c r="Q108" s="290" t="s">
        <v>378</v>
      </c>
    </row>
    <row r="109" spans="1:17" s="77" customFormat="1" ht="15.75" x14ac:dyDescent="0.25">
      <c r="A109" s="356">
        <v>65</v>
      </c>
      <c r="B109" s="160" t="s">
        <v>889</v>
      </c>
      <c r="C109" s="140" t="s">
        <v>898</v>
      </c>
      <c r="D109" s="121" t="s">
        <v>624</v>
      </c>
      <c r="E109" s="236">
        <v>165</v>
      </c>
      <c r="F109" s="121" t="s">
        <v>546</v>
      </c>
      <c r="G109" s="161" t="s">
        <v>715</v>
      </c>
      <c r="H109" s="156"/>
      <c r="I109" s="95" t="s">
        <v>502</v>
      </c>
      <c r="J109" s="132">
        <v>1</v>
      </c>
      <c r="K109" s="132">
        <v>1</v>
      </c>
      <c r="L109" s="132">
        <v>1</v>
      </c>
      <c r="M109" s="97" t="s">
        <v>382</v>
      </c>
      <c r="N109" s="40">
        <v>0</v>
      </c>
      <c r="O109" s="40">
        <v>0</v>
      </c>
      <c r="P109" s="282">
        <f t="shared" si="1"/>
        <v>100</v>
      </c>
      <c r="Q109" s="285" t="s">
        <v>378</v>
      </c>
    </row>
    <row r="110" spans="1:17" s="77" customFormat="1" ht="31.5" x14ac:dyDescent="0.25">
      <c r="A110" s="356">
        <v>66</v>
      </c>
      <c r="B110" s="160" t="s">
        <v>890</v>
      </c>
      <c r="C110" s="140" t="s">
        <v>899</v>
      </c>
      <c r="D110" s="121" t="s">
        <v>624</v>
      </c>
      <c r="E110" s="236">
        <v>650</v>
      </c>
      <c r="F110" s="121" t="s">
        <v>790</v>
      </c>
      <c r="G110" s="161" t="s">
        <v>900</v>
      </c>
      <c r="H110" s="156"/>
      <c r="I110" s="97" t="s">
        <v>924</v>
      </c>
      <c r="J110" s="132">
        <v>1</v>
      </c>
      <c r="K110" s="132">
        <v>0</v>
      </c>
      <c r="L110" s="132">
        <v>1</v>
      </c>
      <c r="M110" s="97" t="s">
        <v>382</v>
      </c>
      <c r="N110" s="40">
        <v>0</v>
      </c>
      <c r="O110" s="40">
        <v>1</v>
      </c>
      <c r="P110" s="282">
        <f t="shared" si="1"/>
        <v>66.666666666666657</v>
      </c>
      <c r="Q110" s="285" t="s">
        <v>378</v>
      </c>
    </row>
    <row r="111" spans="1:17" ht="30" x14ac:dyDescent="0.25">
      <c r="A111" s="355">
        <v>67</v>
      </c>
      <c r="B111" s="160" t="s">
        <v>767</v>
      </c>
      <c r="C111" s="140" t="s">
        <v>818</v>
      </c>
      <c r="D111" s="121" t="s">
        <v>799</v>
      </c>
      <c r="E111" s="238">
        <v>316</v>
      </c>
      <c r="F111" s="51" t="s">
        <v>800</v>
      </c>
      <c r="G111" s="161" t="s">
        <v>793</v>
      </c>
      <c r="H111" s="161"/>
      <c r="I111" s="95" t="s">
        <v>833</v>
      </c>
      <c r="J111" s="132">
        <v>1</v>
      </c>
      <c r="K111" s="123">
        <v>1</v>
      </c>
      <c r="L111" s="123">
        <v>1</v>
      </c>
      <c r="M111" s="97" t="s">
        <v>382</v>
      </c>
      <c r="N111" s="40">
        <v>0</v>
      </c>
      <c r="O111" s="40">
        <v>0</v>
      </c>
      <c r="P111" s="282">
        <f t="shared" si="1"/>
        <v>100</v>
      </c>
      <c r="Q111" s="287" t="s">
        <v>378</v>
      </c>
    </row>
    <row r="112" spans="1:17" ht="15.75" x14ac:dyDescent="0.25">
      <c r="A112" s="356">
        <v>68</v>
      </c>
      <c r="B112" s="160" t="s">
        <v>619</v>
      </c>
      <c r="C112" s="140" t="s">
        <v>692</v>
      </c>
      <c r="D112" s="151" t="s">
        <v>620</v>
      </c>
      <c r="E112" s="96">
        <v>1208.2</v>
      </c>
      <c r="F112" s="151" t="s">
        <v>532</v>
      </c>
      <c r="G112" s="154" t="s">
        <v>621</v>
      </c>
      <c r="H112" s="154"/>
      <c r="I112" s="95" t="s">
        <v>622</v>
      </c>
      <c r="J112" s="131">
        <v>0</v>
      </c>
      <c r="K112" s="131">
        <v>0</v>
      </c>
      <c r="L112" s="132">
        <v>0</v>
      </c>
      <c r="M112" s="95" t="s">
        <v>382</v>
      </c>
      <c r="N112" s="98">
        <v>2</v>
      </c>
      <c r="O112" s="98">
        <v>1</v>
      </c>
      <c r="P112" s="282">
        <f t="shared" si="1"/>
        <v>0</v>
      </c>
      <c r="Q112" s="290" t="s">
        <v>378</v>
      </c>
    </row>
    <row r="113" spans="1:17" ht="15.75" x14ac:dyDescent="0.25">
      <c r="A113" s="356">
        <v>69</v>
      </c>
      <c r="B113" s="160" t="s">
        <v>623</v>
      </c>
      <c r="C113" s="140" t="s">
        <v>693</v>
      </c>
      <c r="D113" s="151" t="s">
        <v>624</v>
      </c>
      <c r="E113" s="99">
        <v>424.09</v>
      </c>
      <c r="F113" s="151" t="s">
        <v>625</v>
      </c>
      <c r="G113" s="154" t="s">
        <v>511</v>
      </c>
      <c r="H113" s="154"/>
      <c r="I113" s="95" t="s">
        <v>502</v>
      </c>
      <c r="J113" s="131">
        <v>1</v>
      </c>
      <c r="K113" s="131">
        <v>1</v>
      </c>
      <c r="L113" s="132">
        <v>1</v>
      </c>
      <c r="M113" s="95" t="s">
        <v>382</v>
      </c>
      <c r="N113" s="98">
        <v>0</v>
      </c>
      <c r="O113" s="98">
        <v>0</v>
      </c>
      <c r="P113" s="282">
        <f t="shared" si="1"/>
        <v>100</v>
      </c>
      <c r="Q113" s="291" t="s">
        <v>378</v>
      </c>
    </row>
    <row r="114" spans="1:17" ht="15.75" x14ac:dyDescent="0.25">
      <c r="A114" s="355">
        <v>70</v>
      </c>
      <c r="B114" s="160" t="s">
        <v>626</v>
      </c>
      <c r="C114" s="140" t="s">
        <v>694</v>
      </c>
      <c r="D114" s="152" t="s">
        <v>126</v>
      </c>
      <c r="E114" s="99">
        <v>484.25</v>
      </c>
      <c r="F114" s="154" t="s">
        <v>627</v>
      </c>
      <c r="G114" s="154" t="s">
        <v>511</v>
      </c>
      <c r="H114" s="154"/>
      <c r="I114" s="95" t="s">
        <v>502</v>
      </c>
      <c r="J114" s="131">
        <v>1</v>
      </c>
      <c r="K114" s="131">
        <v>1</v>
      </c>
      <c r="L114" s="132">
        <v>1</v>
      </c>
      <c r="M114" s="95" t="s">
        <v>382</v>
      </c>
      <c r="N114" s="98">
        <v>0</v>
      </c>
      <c r="O114" s="98">
        <v>0</v>
      </c>
      <c r="P114" s="282">
        <f t="shared" si="1"/>
        <v>100</v>
      </c>
      <c r="Q114" s="285" t="s">
        <v>378</v>
      </c>
    </row>
    <row r="115" spans="1:17" ht="15.75" x14ac:dyDescent="0.25">
      <c r="A115" s="356">
        <v>71</v>
      </c>
      <c r="B115" s="160" t="s">
        <v>628</v>
      </c>
      <c r="C115" s="140" t="s">
        <v>695</v>
      </c>
      <c r="D115" s="41" t="s">
        <v>18</v>
      </c>
      <c r="E115" s="104">
        <v>7631.75</v>
      </c>
      <c r="F115" s="154" t="s">
        <v>629</v>
      </c>
      <c r="G115" s="154" t="s">
        <v>630</v>
      </c>
      <c r="H115" s="154"/>
      <c r="I115" s="95" t="s">
        <v>338</v>
      </c>
      <c r="J115" s="131">
        <v>1</v>
      </c>
      <c r="K115" s="131">
        <v>1</v>
      </c>
      <c r="L115" s="132">
        <v>1</v>
      </c>
      <c r="M115" s="95" t="s">
        <v>382</v>
      </c>
      <c r="N115" s="98">
        <v>0</v>
      </c>
      <c r="O115" s="98">
        <v>0</v>
      </c>
      <c r="P115" s="282">
        <f t="shared" si="1"/>
        <v>100</v>
      </c>
      <c r="Q115" s="292" t="s">
        <v>378</v>
      </c>
    </row>
    <row r="116" spans="1:17" ht="31.5" x14ac:dyDescent="0.25">
      <c r="A116" s="356">
        <v>72</v>
      </c>
      <c r="B116" s="160" t="s">
        <v>633</v>
      </c>
      <c r="C116" s="140" t="s">
        <v>696</v>
      </c>
      <c r="D116" s="151" t="s">
        <v>634</v>
      </c>
      <c r="E116" s="96">
        <v>500</v>
      </c>
      <c r="F116" s="151" t="s">
        <v>500</v>
      </c>
      <c r="G116" s="154" t="s">
        <v>501</v>
      </c>
      <c r="H116" s="154"/>
      <c r="I116" s="95" t="s">
        <v>502</v>
      </c>
      <c r="J116" s="131">
        <v>1</v>
      </c>
      <c r="K116" s="131">
        <v>1</v>
      </c>
      <c r="L116" s="132">
        <v>1</v>
      </c>
      <c r="M116" s="95" t="s">
        <v>382</v>
      </c>
      <c r="N116" s="98">
        <v>0</v>
      </c>
      <c r="O116" s="98">
        <v>0</v>
      </c>
      <c r="P116" s="282">
        <f t="shared" si="1"/>
        <v>100</v>
      </c>
      <c r="Q116" s="289" t="s">
        <v>378</v>
      </c>
    </row>
    <row r="117" spans="1:17" ht="15.75" x14ac:dyDescent="0.25">
      <c r="A117" s="355">
        <v>73</v>
      </c>
      <c r="B117" s="160" t="s">
        <v>913</v>
      </c>
      <c r="C117" s="141" t="s">
        <v>920</v>
      </c>
      <c r="D117" s="121" t="s">
        <v>915</v>
      </c>
      <c r="E117" s="236">
        <v>1850</v>
      </c>
      <c r="F117" s="121" t="s">
        <v>790</v>
      </c>
      <c r="G117" s="121" t="s">
        <v>916</v>
      </c>
      <c r="H117" s="154"/>
      <c r="I117" s="100" t="s">
        <v>540</v>
      </c>
      <c r="J117" s="132">
        <v>1</v>
      </c>
      <c r="K117" s="131">
        <v>0</v>
      </c>
      <c r="L117" s="132">
        <v>1</v>
      </c>
      <c r="M117" s="95" t="s">
        <v>382</v>
      </c>
      <c r="N117" s="98">
        <v>0</v>
      </c>
      <c r="O117" s="98">
        <v>1</v>
      </c>
      <c r="P117" s="282">
        <f t="shared" si="1"/>
        <v>66.666666666666657</v>
      </c>
      <c r="Q117" s="287" t="s">
        <v>378</v>
      </c>
    </row>
    <row r="118" spans="1:17" ht="43.5" customHeight="1" x14ac:dyDescent="0.25">
      <c r="A118" s="356">
        <v>74</v>
      </c>
      <c r="B118" s="160" t="s">
        <v>768</v>
      </c>
      <c r="C118" s="140" t="s">
        <v>819</v>
      </c>
      <c r="D118" s="121" t="s">
        <v>801</v>
      </c>
      <c r="E118" s="238">
        <v>492</v>
      </c>
      <c r="F118" s="121" t="s">
        <v>795</v>
      </c>
      <c r="G118" s="161" t="s">
        <v>715</v>
      </c>
      <c r="H118" s="161"/>
      <c r="I118" s="95" t="s">
        <v>502</v>
      </c>
      <c r="J118" s="132">
        <v>1</v>
      </c>
      <c r="K118" s="123">
        <v>1</v>
      </c>
      <c r="L118" s="123">
        <v>0</v>
      </c>
      <c r="M118" s="97" t="s">
        <v>382</v>
      </c>
      <c r="N118" s="40">
        <v>0</v>
      </c>
      <c r="O118" s="40">
        <v>0</v>
      </c>
      <c r="P118" s="282">
        <f t="shared" ref="P118:P123" si="2">(J118+K118+L118)/3*100</f>
        <v>66.666666666666657</v>
      </c>
      <c r="Q118" s="285" t="s">
        <v>378</v>
      </c>
    </row>
    <row r="119" spans="1:17" ht="43.5" customHeight="1" x14ac:dyDescent="0.25">
      <c r="A119" s="356">
        <v>75</v>
      </c>
      <c r="B119" s="160" t="s">
        <v>1011</v>
      </c>
      <c r="C119" s="140" t="s">
        <v>1019</v>
      </c>
      <c r="D119" s="299" t="s">
        <v>590</v>
      </c>
      <c r="E119" s="298">
        <v>400</v>
      </c>
      <c r="F119" s="279" t="s">
        <v>800</v>
      </c>
      <c r="G119" s="300" t="s">
        <v>1015</v>
      </c>
      <c r="H119" s="161"/>
      <c r="I119" s="95" t="s">
        <v>1022</v>
      </c>
      <c r="J119" s="132">
        <v>1</v>
      </c>
      <c r="K119" s="123">
        <v>1</v>
      </c>
      <c r="L119" s="123">
        <v>1</v>
      </c>
      <c r="M119" s="97" t="s">
        <v>382</v>
      </c>
      <c r="N119" s="40">
        <v>0</v>
      </c>
      <c r="O119" s="40">
        <v>0</v>
      </c>
      <c r="P119" s="282">
        <f t="shared" si="2"/>
        <v>100</v>
      </c>
      <c r="Q119" s="285" t="s">
        <v>378</v>
      </c>
    </row>
    <row r="120" spans="1:17" ht="43.5" customHeight="1" x14ac:dyDescent="0.25">
      <c r="A120" s="355">
        <v>76</v>
      </c>
      <c r="B120" s="160" t="s">
        <v>914</v>
      </c>
      <c r="C120" s="141" t="s">
        <v>921</v>
      </c>
      <c r="D120" s="121" t="s">
        <v>632</v>
      </c>
      <c r="E120" s="242">
        <v>697</v>
      </c>
      <c r="F120" s="121" t="s">
        <v>800</v>
      </c>
      <c r="G120" s="161" t="s">
        <v>917</v>
      </c>
      <c r="H120" s="161"/>
      <c r="I120" s="95" t="s">
        <v>922</v>
      </c>
      <c r="J120" s="132">
        <v>1</v>
      </c>
      <c r="K120" s="123">
        <v>0</v>
      </c>
      <c r="L120" s="123">
        <v>1</v>
      </c>
      <c r="M120" s="97" t="s">
        <v>382</v>
      </c>
      <c r="N120" s="40">
        <v>0</v>
      </c>
      <c r="O120" s="40">
        <v>1</v>
      </c>
      <c r="P120" s="282">
        <f t="shared" si="2"/>
        <v>66.666666666666657</v>
      </c>
      <c r="Q120" s="285" t="s">
        <v>378</v>
      </c>
    </row>
    <row r="121" spans="1:17" ht="66" customHeight="1" x14ac:dyDescent="0.25">
      <c r="A121" s="356">
        <v>77</v>
      </c>
      <c r="B121" s="160" t="s">
        <v>639</v>
      </c>
      <c r="C121" s="140" t="s">
        <v>697</v>
      </c>
      <c r="D121" s="151" t="s">
        <v>624</v>
      </c>
      <c r="E121" s="99">
        <v>432.33</v>
      </c>
      <c r="F121" s="151" t="s">
        <v>529</v>
      </c>
      <c r="G121" s="154" t="s">
        <v>511</v>
      </c>
      <c r="H121" s="154"/>
      <c r="I121" s="95" t="s">
        <v>502</v>
      </c>
      <c r="J121" s="131">
        <v>1</v>
      </c>
      <c r="K121" s="131">
        <v>1</v>
      </c>
      <c r="L121" s="132">
        <v>1</v>
      </c>
      <c r="M121" s="95" t="s">
        <v>382</v>
      </c>
      <c r="N121" s="98">
        <v>0</v>
      </c>
      <c r="O121" s="98">
        <v>0</v>
      </c>
      <c r="P121" s="282">
        <f t="shared" si="2"/>
        <v>100</v>
      </c>
      <c r="Q121" s="292" t="s">
        <v>378</v>
      </c>
    </row>
    <row r="122" spans="1:17" ht="66" customHeight="1" x14ac:dyDescent="0.25">
      <c r="A122" s="356">
        <v>78</v>
      </c>
      <c r="B122" s="160" t="s">
        <v>851</v>
      </c>
      <c r="C122" s="140" t="s">
        <v>901</v>
      </c>
      <c r="D122" s="121" t="s">
        <v>632</v>
      </c>
      <c r="E122" s="236">
        <v>155</v>
      </c>
      <c r="F122" s="121" t="s">
        <v>800</v>
      </c>
      <c r="G122" s="121" t="s">
        <v>902</v>
      </c>
      <c r="H122" s="189"/>
      <c r="I122" s="223" t="s">
        <v>926</v>
      </c>
      <c r="J122" s="191">
        <v>0</v>
      </c>
      <c r="K122" s="190">
        <v>0</v>
      </c>
      <c r="L122" s="191">
        <v>1</v>
      </c>
      <c r="M122" s="192" t="s">
        <v>382</v>
      </c>
      <c r="N122" s="193">
        <v>1</v>
      </c>
      <c r="O122" s="193">
        <v>1</v>
      </c>
      <c r="P122" s="282">
        <f t="shared" si="2"/>
        <v>33.333333333333329</v>
      </c>
      <c r="Q122" s="293" t="s">
        <v>378</v>
      </c>
    </row>
    <row r="123" spans="1:17" ht="66" customHeight="1" thickBot="1" x14ac:dyDescent="0.3">
      <c r="A123" s="355">
        <v>79</v>
      </c>
      <c r="B123" s="160" t="s">
        <v>769</v>
      </c>
      <c r="C123" s="184" t="s">
        <v>820</v>
      </c>
      <c r="D123" s="243" t="s">
        <v>624</v>
      </c>
      <c r="E123" s="244">
        <v>500</v>
      </c>
      <c r="F123" s="243" t="s">
        <v>546</v>
      </c>
      <c r="G123" s="245" t="s">
        <v>715</v>
      </c>
      <c r="H123" s="245"/>
      <c r="I123" s="185" t="s">
        <v>502</v>
      </c>
      <c r="J123" s="230">
        <v>1</v>
      </c>
      <c r="K123" s="186">
        <v>1</v>
      </c>
      <c r="L123" s="186">
        <v>1</v>
      </c>
      <c r="M123" s="187" t="s">
        <v>382</v>
      </c>
      <c r="N123" s="176">
        <v>0</v>
      </c>
      <c r="O123" s="176">
        <v>0</v>
      </c>
      <c r="P123" s="282">
        <f t="shared" si="2"/>
        <v>100</v>
      </c>
      <c r="Q123" s="294" t="s">
        <v>378</v>
      </c>
    </row>
    <row r="124" spans="1:17" ht="15.75" x14ac:dyDescent="0.25">
      <c r="A124" s="82" t="s">
        <v>378</v>
      </c>
      <c r="B124" s="173"/>
      <c r="C124" s="83"/>
      <c r="D124" s="148"/>
      <c r="E124" s="84">
        <f>SUM(E71:E123)</f>
        <v>53350.95</v>
      </c>
      <c r="F124" s="144"/>
      <c r="G124" s="144"/>
      <c r="H124" s="144"/>
      <c r="I124" s="111"/>
      <c r="J124" s="246">
        <f>SUM(J46:J123)</f>
        <v>58</v>
      </c>
      <c r="K124" s="246">
        <f t="shared" ref="K124:L124" si="3">SUM(K46:K123)</f>
        <v>56</v>
      </c>
      <c r="L124" s="246">
        <f t="shared" si="3"/>
        <v>62</v>
      </c>
      <c r="M124" s="250" t="s">
        <v>780</v>
      </c>
      <c r="N124" s="85"/>
      <c r="O124" s="85"/>
      <c r="P124" s="249">
        <f>AVERAGE(P46:P123)</f>
        <v>75.213675213675231</v>
      </c>
      <c r="Q124" s="175" t="s">
        <v>378</v>
      </c>
    </row>
    <row r="125" spans="1:17" ht="15.75" x14ac:dyDescent="0.25">
      <c r="A125" s="82" t="s">
        <v>378</v>
      </c>
      <c r="I125" s="111"/>
      <c r="J125" s="133">
        <f>J124/A123*100</f>
        <v>73.417721518987349</v>
      </c>
      <c r="K125" s="133">
        <f>K124/A123*100</f>
        <v>70.886075949367083</v>
      </c>
      <c r="L125" s="133">
        <f>L124/A123*100</f>
        <v>78.48101265822784</v>
      </c>
      <c r="M125" s="251">
        <f>AVERAGE(J125:L125)</f>
        <v>74.261603375527429</v>
      </c>
      <c r="N125" s="228"/>
      <c r="O125" s="228"/>
    </row>
    <row r="126" spans="1:17" ht="25.5" x14ac:dyDescent="0.35">
      <c r="A126" s="82"/>
      <c r="B126" s="165" t="s">
        <v>378</v>
      </c>
      <c r="C126" s="136" t="s">
        <v>378</v>
      </c>
      <c r="I126" s="111"/>
      <c r="J126" s="112"/>
      <c r="K126" s="112"/>
      <c r="L126" s="112"/>
      <c r="M126" s="112"/>
      <c r="N126" s="109"/>
      <c r="O126" s="109"/>
    </row>
    <row r="127" spans="1:17" ht="15.75" x14ac:dyDescent="0.25">
      <c r="A127" s="82" t="s">
        <v>378</v>
      </c>
      <c r="B127" s="172" t="s">
        <v>378</v>
      </c>
      <c r="C127" s="114" t="s">
        <v>378</v>
      </c>
    </row>
    <row r="128" spans="1:17" ht="15.75" x14ac:dyDescent="0.25">
      <c r="A128" s="82" t="s">
        <v>378</v>
      </c>
      <c r="B128" s="172" t="s">
        <v>378</v>
      </c>
      <c r="C128" s="114" t="s">
        <v>378</v>
      </c>
    </row>
    <row r="129" spans="2:13" x14ac:dyDescent="0.25">
      <c r="B129" s="168" t="s">
        <v>378</v>
      </c>
      <c r="C129" s="113" t="s">
        <v>378</v>
      </c>
      <c r="J129"/>
      <c r="K129"/>
      <c r="L129"/>
      <c r="M129"/>
    </row>
    <row r="130" spans="2:13" x14ac:dyDescent="0.25">
      <c r="B130" s="113" t="s">
        <v>378</v>
      </c>
      <c r="C130" s="113" t="s">
        <v>378</v>
      </c>
      <c r="G130" s="366"/>
      <c r="H130" s="366"/>
      <c r="I130" s="366"/>
    </row>
    <row r="131" spans="2:13" x14ac:dyDescent="0.25">
      <c r="B131" s="113" t="s">
        <v>378</v>
      </c>
      <c r="C131" s="113" t="s">
        <v>378</v>
      </c>
    </row>
    <row r="132" spans="2:13" x14ac:dyDescent="0.25">
      <c r="B132" s="172" t="s">
        <v>378</v>
      </c>
      <c r="C132" s="113"/>
      <c r="G132" s="158"/>
      <c r="H132" s="158"/>
      <c r="I132" s="105"/>
    </row>
    <row r="133" spans="2:13" x14ac:dyDescent="0.25">
      <c r="B133" s="173" t="s">
        <v>378</v>
      </c>
      <c r="C133" s="113" t="s">
        <v>378</v>
      </c>
    </row>
    <row r="134" spans="2:13" x14ac:dyDescent="0.25">
      <c r="B134" s="174" t="s">
        <v>378</v>
      </c>
      <c r="C134" s="113" t="s">
        <v>378</v>
      </c>
    </row>
    <row r="135" spans="2:13" x14ac:dyDescent="0.25">
      <c r="B135" s="174"/>
      <c r="C135" s="113"/>
    </row>
    <row r="136" spans="2:13" x14ac:dyDescent="0.25">
      <c r="B136" s="174"/>
      <c r="C136" s="114"/>
    </row>
    <row r="137" spans="2:13" x14ac:dyDescent="0.25">
      <c r="B137" s="174"/>
      <c r="C137" s="113"/>
    </row>
    <row r="138" spans="2:13" x14ac:dyDescent="0.25">
      <c r="B138" s="174"/>
      <c r="C138" s="175"/>
    </row>
    <row r="139" spans="2:13" x14ac:dyDescent="0.25">
      <c r="B139" s="174"/>
      <c r="C139" s="114" t="s">
        <v>378</v>
      </c>
    </row>
    <row r="140" spans="2:13" x14ac:dyDescent="0.25">
      <c r="B140" s="174"/>
      <c r="C140" s="114" t="s">
        <v>378</v>
      </c>
    </row>
    <row r="143" spans="2:13" x14ac:dyDescent="0.25">
      <c r="G143" s="158"/>
      <c r="H143" s="158"/>
    </row>
    <row r="144" spans="2:13" x14ac:dyDescent="0.25">
      <c r="G144" s="158"/>
      <c r="H144" s="158"/>
    </row>
    <row r="145" spans="7:8" x14ac:dyDescent="0.25">
      <c r="G145" s="158"/>
      <c r="H145" s="158"/>
    </row>
    <row r="146" spans="7:8" x14ac:dyDescent="0.25">
      <c r="G146" s="158"/>
      <c r="H146" s="158"/>
    </row>
  </sheetData>
  <mergeCells count="6">
    <mergeCell ref="G130:I130"/>
    <mergeCell ref="A6:M6"/>
    <mergeCell ref="A2:O2"/>
    <mergeCell ref="A3:O3"/>
    <mergeCell ref="A4:O4"/>
    <mergeCell ref="A43:O43"/>
  </mergeCells>
  <conditionalFormatting sqref="E23">
    <cfRule type="expression" dxfId="3" priority="1731">
      <formula>MATCH(B24, $A$3:$A$10, 0) &gt; 0</formula>
    </cfRule>
  </conditionalFormatting>
  <conditionalFormatting sqref="Q23">
    <cfRule type="expression" dxfId="2" priority="1">
      <formula>MATCH(#REF!, $A$3:$A$10, 0) &gt; 0</formula>
    </cfRule>
  </conditionalFormatting>
  <pageMargins left="0.70866141732283472" right="0.70866141732283472" top="0.74803149606299213" bottom="0.74803149606299213" header="0.31496062992125984" footer="0.31496062992125984"/>
  <pageSetup paperSize="258" scale="14"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G13"/>
  <sheetViews>
    <sheetView showGridLines="0" zoomScale="80" zoomScaleNormal="80" workbookViewId="0">
      <selection activeCell="D19" sqref="D19"/>
    </sheetView>
  </sheetViews>
  <sheetFormatPr baseColWidth="10" defaultColWidth="11.42578125" defaultRowHeight="15" x14ac:dyDescent="0.25"/>
  <cols>
    <col min="2" max="2" width="36.140625" customWidth="1"/>
    <col min="3" max="3" width="26.28515625" bestFit="1" customWidth="1"/>
    <col min="4" max="4" width="34" customWidth="1"/>
    <col min="5" max="5" width="29.42578125" customWidth="1"/>
    <col min="6" max="6" width="22" customWidth="1"/>
    <col min="7" max="7" width="22.5703125" customWidth="1"/>
  </cols>
  <sheetData>
    <row r="1" spans="2:7" ht="15.75" thickBot="1" x14ac:dyDescent="0.3"/>
    <row r="2" spans="2:7" ht="21" thickBot="1" x14ac:dyDescent="0.35">
      <c r="B2" s="371" t="s">
        <v>1026</v>
      </c>
      <c r="C2" s="372"/>
      <c r="D2" s="372"/>
      <c r="E2" s="372"/>
      <c r="F2" s="372"/>
      <c r="G2" s="373"/>
    </row>
    <row r="3" spans="2:7" ht="15.75" thickBot="1" x14ac:dyDescent="0.3"/>
    <row r="4" spans="2:7" ht="18.75" x14ac:dyDescent="0.3">
      <c r="B4" s="378" t="s">
        <v>848</v>
      </c>
      <c r="C4" s="380" t="s">
        <v>802</v>
      </c>
      <c r="D4" s="374" t="s">
        <v>845</v>
      </c>
      <c r="E4" s="375"/>
      <c r="F4" s="375"/>
      <c r="G4" s="376" t="s">
        <v>846</v>
      </c>
    </row>
    <row r="5" spans="2:7" ht="19.5" thickBot="1" x14ac:dyDescent="0.35">
      <c r="B5" s="379"/>
      <c r="C5" s="381"/>
      <c r="D5" s="204" t="s">
        <v>940</v>
      </c>
      <c r="E5" s="188" t="s">
        <v>947</v>
      </c>
      <c r="F5" s="188" t="s">
        <v>847</v>
      </c>
      <c r="G5" s="377"/>
    </row>
    <row r="6" spans="2:7" ht="37.5" x14ac:dyDescent="0.3">
      <c r="B6" s="225" t="s">
        <v>821</v>
      </c>
      <c r="C6" s="252">
        <v>2</v>
      </c>
      <c r="D6" s="253">
        <f>'EXPLOTACION OTORGADA'!N117</f>
        <v>100</v>
      </c>
      <c r="E6" s="254">
        <v>100</v>
      </c>
      <c r="F6" s="254">
        <v>100</v>
      </c>
      <c r="G6" s="255">
        <f>AVERAGE(D6:F6)</f>
        <v>100</v>
      </c>
    </row>
    <row r="7" spans="2:7" ht="37.5" x14ac:dyDescent="0.3">
      <c r="B7" s="226" t="s">
        <v>849</v>
      </c>
      <c r="C7" s="256">
        <f>'EXPLOTACION OTORGADA'!A107</f>
        <v>101</v>
      </c>
      <c r="D7" s="257">
        <f>'EXPLOTACION OTORGADA'!K109</f>
        <v>44.554455445544555</v>
      </c>
      <c r="E7" s="258">
        <f>'EXPLOTACION OTORGADA'!L109</f>
        <v>37.623762376237622</v>
      </c>
      <c r="F7" s="259">
        <f>'EXPLOTACION OTORGADA'!M109</f>
        <v>69.306930693069305</v>
      </c>
      <c r="G7" s="260">
        <f>AVERAGE(D7:F7)</f>
        <v>50.495049504950487</v>
      </c>
    </row>
    <row r="8" spans="2:7" ht="37.5" x14ac:dyDescent="0.3">
      <c r="B8" s="226" t="s">
        <v>822</v>
      </c>
      <c r="C8" s="256">
        <f>EXPLORACION!A38</f>
        <v>31</v>
      </c>
      <c r="D8" s="257">
        <f>EXPLORACION!J40</f>
        <v>87.096774193548384</v>
      </c>
      <c r="E8" s="259">
        <f>EXPLORACION!K40</f>
        <v>90.322580645161281</v>
      </c>
      <c r="F8" s="259">
        <f>EXPLORACION!L40</f>
        <v>93.548387096774192</v>
      </c>
      <c r="G8" s="260">
        <f>AVERAGE(D8:F8)</f>
        <v>90.322580645161281</v>
      </c>
    </row>
    <row r="9" spans="2:7" ht="38.25" thickBot="1" x14ac:dyDescent="0.35">
      <c r="B9" s="227" t="s">
        <v>823</v>
      </c>
      <c r="C9" s="261">
        <f>EXPLORACION!A123</f>
        <v>79</v>
      </c>
      <c r="D9" s="262">
        <f>EXPLORACION!J125</f>
        <v>73.417721518987349</v>
      </c>
      <c r="E9" s="263">
        <f>EXPLORACION!K125</f>
        <v>70.886075949367083</v>
      </c>
      <c r="F9" s="263">
        <f>EXPLORACION!L125</f>
        <v>78.48101265822784</v>
      </c>
      <c r="G9" s="264">
        <f>AVERAGE(D9:F9)</f>
        <v>74.261603375527429</v>
      </c>
    </row>
    <row r="10" spans="2:7" ht="19.5" thickBot="1" x14ac:dyDescent="0.35">
      <c r="B10" s="224" t="s">
        <v>803</v>
      </c>
      <c r="C10" s="265">
        <f>SUM(C6:C9)</f>
        <v>213</v>
      </c>
      <c r="D10" s="266"/>
      <c r="E10" s="266"/>
      <c r="F10" s="266"/>
      <c r="G10" s="267" t="s">
        <v>378</v>
      </c>
    </row>
    <row r="11" spans="2:7" ht="19.5" thickBot="1" x14ac:dyDescent="0.35">
      <c r="B11" s="203" t="s">
        <v>781</v>
      </c>
      <c r="C11" s="268"/>
      <c r="D11" s="269">
        <f>(D6*C6+D7*C7+D8*C8+D9*C9)/C10</f>
        <v>61.971830985915496</v>
      </c>
      <c r="E11" s="270">
        <f>(E6*C6+E7*C7+E8*C8+E9*C9)/C10</f>
        <v>58.215962441314552</v>
      </c>
      <c r="F11" s="270">
        <f>(F6*C6+F7*C7+F8*C8+F9*C9)/C10</f>
        <v>76.525821596244128</v>
      </c>
      <c r="G11" s="271">
        <f>AVERAGE(D11:F11)</f>
        <v>65.57120500782473</v>
      </c>
    </row>
    <row r="13" spans="2:7" x14ac:dyDescent="0.25">
      <c r="D13" t="s">
        <v>378</v>
      </c>
    </row>
  </sheetData>
  <mergeCells count="5">
    <mergeCell ref="B2:G2"/>
    <mergeCell ref="D4:F4"/>
    <mergeCell ref="G4:G5"/>
    <mergeCell ref="B4:B5"/>
    <mergeCell ref="C4:C5"/>
  </mergeCells>
  <pageMargins left="0.7" right="0.7" top="0.75" bottom="0.75" header="0.3" footer="0.3"/>
  <pageSetup paperSize="9" orientation="portrait" verticalDpi="1200" r:id="rId1"/>
  <ignoredErrors>
    <ignoredError sqref="G6"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S24"/>
  <sheetViews>
    <sheetView topLeftCell="A9" workbookViewId="0">
      <selection activeCell="D29" sqref="D29"/>
    </sheetView>
  </sheetViews>
  <sheetFormatPr baseColWidth="10" defaultColWidth="10.7109375" defaultRowHeight="15" x14ac:dyDescent="0.25"/>
  <cols>
    <col min="2" max="2" width="24" customWidth="1"/>
    <col min="3" max="3" width="14.7109375" customWidth="1"/>
    <col min="4" max="4" width="13.85546875" customWidth="1"/>
    <col min="5" max="5" width="12.7109375" customWidth="1"/>
    <col min="6" max="6" width="20.140625" customWidth="1"/>
    <col min="7" max="7" width="25.5703125" customWidth="1"/>
    <col min="8" max="8" width="14.42578125" customWidth="1"/>
    <col min="9" max="9" width="13" customWidth="1"/>
    <col min="11" max="11" width="12.42578125" customWidth="1"/>
    <col min="12" max="13" width="12" customWidth="1"/>
    <col min="15" max="15" width="15.42578125" customWidth="1"/>
  </cols>
  <sheetData>
    <row r="3" spans="1:19" ht="15.75" thickBot="1" x14ac:dyDescent="0.3"/>
    <row r="4" spans="1:19" ht="78.75" x14ac:dyDescent="0.25">
      <c r="A4" s="167" t="s">
        <v>2</v>
      </c>
      <c r="B4" s="13" t="s">
        <v>3</v>
      </c>
      <c r="C4" s="13" t="s">
        <v>490</v>
      </c>
      <c r="D4" s="13" t="s">
        <v>4</v>
      </c>
      <c r="E4" s="13" t="s">
        <v>374</v>
      </c>
      <c r="F4" s="13" t="s">
        <v>5</v>
      </c>
      <c r="G4" s="13" t="s">
        <v>6</v>
      </c>
      <c r="H4" s="13" t="s">
        <v>853</v>
      </c>
      <c r="I4" s="13" t="s">
        <v>290</v>
      </c>
      <c r="J4" s="13" t="s">
        <v>283</v>
      </c>
      <c r="K4" s="13" t="s">
        <v>777</v>
      </c>
      <c r="L4" s="13" t="s">
        <v>778</v>
      </c>
      <c r="M4" s="13" t="s">
        <v>779</v>
      </c>
      <c r="N4" s="13" t="s">
        <v>376</v>
      </c>
      <c r="O4" s="12" t="s">
        <v>730</v>
      </c>
      <c r="P4" s="12" t="s">
        <v>933</v>
      </c>
      <c r="Q4" s="12" t="s">
        <v>722</v>
      </c>
      <c r="R4" s="323" t="s">
        <v>729</v>
      </c>
      <c r="S4" s="324" t="s">
        <v>378</v>
      </c>
    </row>
    <row r="5" spans="1:19" ht="72.75" x14ac:dyDescent="0.25">
      <c r="A5" s="314">
        <v>1</v>
      </c>
      <c r="B5" s="315" t="s">
        <v>54</v>
      </c>
      <c r="C5" s="316" t="s">
        <v>387</v>
      </c>
      <c r="D5" s="317" t="s">
        <v>16</v>
      </c>
      <c r="E5" s="318">
        <v>48</v>
      </c>
      <c r="F5" s="316" t="s">
        <v>55</v>
      </c>
      <c r="G5" s="317" t="s">
        <v>56</v>
      </c>
      <c r="H5" s="317"/>
      <c r="I5" s="319" t="s">
        <v>303</v>
      </c>
      <c r="J5" s="320" t="s">
        <v>289</v>
      </c>
      <c r="K5" s="316" t="s">
        <v>382</v>
      </c>
      <c r="L5" s="318" t="s">
        <v>382</v>
      </c>
      <c r="M5" s="320" t="s">
        <v>382</v>
      </c>
      <c r="N5" s="321" t="s">
        <v>381</v>
      </c>
      <c r="O5" s="322" t="s">
        <v>742</v>
      </c>
      <c r="P5" s="320">
        <v>9</v>
      </c>
      <c r="Q5" s="320">
        <v>9</v>
      </c>
      <c r="R5" s="320">
        <v>10</v>
      </c>
    </row>
    <row r="6" spans="1:19" ht="72.75" x14ac:dyDescent="0.25">
      <c r="A6" s="110">
        <v>2</v>
      </c>
      <c r="B6" s="101" t="s">
        <v>57</v>
      </c>
      <c r="C6" s="56" t="s">
        <v>388</v>
      </c>
      <c r="D6" s="57" t="s">
        <v>16</v>
      </c>
      <c r="E6" s="16">
        <v>73</v>
      </c>
      <c r="F6" s="56" t="s">
        <v>55</v>
      </c>
      <c r="G6" s="57" t="s">
        <v>56</v>
      </c>
      <c r="H6" s="57"/>
      <c r="I6" s="58" t="s">
        <v>303</v>
      </c>
      <c r="J6" s="17" t="s">
        <v>289</v>
      </c>
      <c r="K6" s="56" t="s">
        <v>382</v>
      </c>
      <c r="L6" s="16" t="s">
        <v>382</v>
      </c>
      <c r="M6" s="17" t="s">
        <v>382</v>
      </c>
      <c r="N6" s="39" t="s">
        <v>381</v>
      </c>
      <c r="O6" s="121" t="s">
        <v>743</v>
      </c>
      <c r="P6" s="17">
        <v>9</v>
      </c>
      <c r="Q6" s="17">
        <v>8</v>
      </c>
      <c r="R6" s="17">
        <v>10</v>
      </c>
    </row>
    <row r="7" spans="1:19" ht="72.75" x14ac:dyDescent="0.25">
      <c r="A7" s="110">
        <v>3</v>
      </c>
      <c r="B7" s="101" t="s">
        <v>58</v>
      </c>
      <c r="C7" s="59" t="s">
        <v>485</v>
      </c>
      <c r="D7" s="57" t="s">
        <v>29</v>
      </c>
      <c r="E7" s="16">
        <v>17</v>
      </c>
      <c r="F7" s="56" t="s">
        <v>55</v>
      </c>
      <c r="G7" s="57" t="s">
        <v>56</v>
      </c>
      <c r="H7" s="57"/>
      <c r="I7" s="58" t="s">
        <v>303</v>
      </c>
      <c r="J7" s="17" t="s">
        <v>289</v>
      </c>
      <c r="K7" s="56" t="s">
        <v>382</v>
      </c>
      <c r="L7" s="16" t="s">
        <v>382</v>
      </c>
      <c r="M7" s="17" t="s">
        <v>382</v>
      </c>
      <c r="N7" s="39" t="s">
        <v>381</v>
      </c>
      <c r="O7" s="121" t="s">
        <v>744</v>
      </c>
      <c r="P7" s="17">
        <v>10</v>
      </c>
      <c r="Q7" s="17">
        <v>10</v>
      </c>
      <c r="R7" s="17">
        <v>10</v>
      </c>
    </row>
    <row r="8" spans="1:19" ht="72.75" x14ac:dyDescent="0.25">
      <c r="A8" s="110">
        <v>4</v>
      </c>
      <c r="B8" s="101" t="s">
        <v>76</v>
      </c>
      <c r="C8" s="56" t="s">
        <v>394</v>
      </c>
      <c r="D8" s="57" t="s">
        <v>23</v>
      </c>
      <c r="E8" s="16">
        <v>7</v>
      </c>
      <c r="F8" s="56" t="s">
        <v>77</v>
      </c>
      <c r="G8" s="57" t="s">
        <v>56</v>
      </c>
      <c r="H8" s="57"/>
      <c r="I8" s="58" t="s">
        <v>303</v>
      </c>
      <c r="J8" s="17" t="s">
        <v>289</v>
      </c>
      <c r="K8" s="56" t="s">
        <v>382</v>
      </c>
      <c r="L8" s="16" t="s">
        <v>382</v>
      </c>
      <c r="M8" s="17" t="s">
        <v>382</v>
      </c>
      <c r="N8" s="39" t="s">
        <v>381</v>
      </c>
      <c r="O8" s="121" t="s">
        <v>745</v>
      </c>
      <c r="P8" s="17">
        <v>7</v>
      </c>
      <c r="Q8" s="17">
        <v>9</v>
      </c>
      <c r="R8" s="17">
        <v>10</v>
      </c>
    </row>
    <row r="9" spans="1:19" ht="72.75" x14ac:dyDescent="0.25">
      <c r="A9" s="110">
        <v>5</v>
      </c>
      <c r="B9" s="101" t="s">
        <v>103</v>
      </c>
      <c r="C9" s="56" t="s">
        <v>403</v>
      </c>
      <c r="D9" s="57" t="s">
        <v>10</v>
      </c>
      <c r="E9" s="16">
        <v>5088</v>
      </c>
      <c r="F9" s="56" t="s">
        <v>61</v>
      </c>
      <c r="G9" s="57" t="s">
        <v>104</v>
      </c>
      <c r="H9" s="57" t="s">
        <v>860</v>
      </c>
      <c r="I9" s="58" t="s">
        <v>316</v>
      </c>
      <c r="J9" s="17" t="s">
        <v>289</v>
      </c>
      <c r="K9" s="56" t="s">
        <v>382</v>
      </c>
      <c r="L9" s="16" t="s">
        <v>382</v>
      </c>
      <c r="M9" s="17" t="s">
        <v>382</v>
      </c>
      <c r="N9" s="39" t="s">
        <v>381</v>
      </c>
      <c r="O9" s="121" t="s">
        <v>746</v>
      </c>
      <c r="P9" s="17">
        <v>13</v>
      </c>
      <c r="Q9" s="17">
        <v>15</v>
      </c>
      <c r="R9" s="17">
        <v>15</v>
      </c>
    </row>
    <row r="10" spans="1:19" ht="72.75" x14ac:dyDescent="0.25">
      <c r="A10" s="110">
        <v>6</v>
      </c>
      <c r="B10" s="101" t="s">
        <v>111</v>
      </c>
      <c r="C10" s="56" t="s">
        <v>407</v>
      </c>
      <c r="D10" s="57" t="s">
        <v>11</v>
      </c>
      <c r="E10" s="16">
        <v>1100</v>
      </c>
      <c r="F10" s="56" t="s">
        <v>13</v>
      </c>
      <c r="G10" s="57" t="s">
        <v>15</v>
      </c>
      <c r="H10" s="57"/>
      <c r="I10" s="58" t="s">
        <v>319</v>
      </c>
      <c r="J10" s="17" t="s">
        <v>289</v>
      </c>
      <c r="K10" s="56" t="s">
        <v>382</v>
      </c>
      <c r="L10" s="16" t="s">
        <v>382</v>
      </c>
      <c r="M10" s="17" t="s">
        <v>382</v>
      </c>
      <c r="N10" s="39" t="s">
        <v>381</v>
      </c>
      <c r="O10" s="121" t="s">
        <v>747</v>
      </c>
      <c r="P10" s="17">
        <v>4</v>
      </c>
      <c r="Q10" s="17">
        <v>1</v>
      </c>
      <c r="R10" s="17">
        <v>5</v>
      </c>
    </row>
    <row r="11" spans="1:19" ht="72.75" x14ac:dyDescent="0.25">
      <c r="A11" s="110">
        <v>7</v>
      </c>
      <c r="B11" s="101" t="s">
        <v>127</v>
      </c>
      <c r="C11" s="56" t="s">
        <v>412</v>
      </c>
      <c r="D11" s="57" t="s">
        <v>10</v>
      </c>
      <c r="E11" s="16">
        <v>5420</v>
      </c>
      <c r="F11" s="56" t="s">
        <v>79</v>
      </c>
      <c r="G11" s="57" t="s">
        <v>322</v>
      </c>
      <c r="H11" s="57"/>
      <c r="I11" s="58" t="s">
        <v>323</v>
      </c>
      <c r="J11" s="17" t="s">
        <v>289</v>
      </c>
      <c r="K11" s="56" t="s">
        <v>381</v>
      </c>
      <c r="L11" s="16" t="s">
        <v>381</v>
      </c>
      <c r="M11" s="17" t="s">
        <v>382</v>
      </c>
      <c r="N11" s="39" t="s">
        <v>381</v>
      </c>
      <c r="O11" s="121" t="s">
        <v>748</v>
      </c>
      <c r="P11" s="17">
        <v>0</v>
      </c>
      <c r="Q11" s="17">
        <v>0</v>
      </c>
      <c r="R11" s="17">
        <v>12</v>
      </c>
    </row>
    <row r="12" spans="1:19" ht="72.75" x14ac:dyDescent="0.25">
      <c r="A12" s="110">
        <v>8</v>
      </c>
      <c r="B12" s="101" t="s">
        <v>134</v>
      </c>
      <c r="C12" s="56" t="s">
        <v>416</v>
      </c>
      <c r="D12" s="57" t="s">
        <v>40</v>
      </c>
      <c r="E12" s="16">
        <v>82</v>
      </c>
      <c r="F12" s="56" t="s">
        <v>79</v>
      </c>
      <c r="G12" s="57" t="s">
        <v>135</v>
      </c>
      <c r="H12" s="57"/>
      <c r="I12" s="58" t="s">
        <v>328</v>
      </c>
      <c r="J12" s="17" t="s">
        <v>289</v>
      </c>
      <c r="K12" s="56" t="s">
        <v>382</v>
      </c>
      <c r="L12" s="16" t="s">
        <v>382</v>
      </c>
      <c r="M12" s="17" t="s">
        <v>382</v>
      </c>
      <c r="N12" s="39" t="s">
        <v>381</v>
      </c>
      <c r="O12" s="121" t="s">
        <v>749</v>
      </c>
      <c r="P12" s="17">
        <v>12</v>
      </c>
      <c r="Q12" s="17">
        <v>1</v>
      </c>
      <c r="R12" s="17">
        <v>17</v>
      </c>
    </row>
    <row r="13" spans="1:19" ht="37.5" x14ac:dyDescent="0.25">
      <c r="A13" s="110">
        <v>9</v>
      </c>
      <c r="B13" s="101" t="s">
        <v>149</v>
      </c>
      <c r="C13" s="14" t="s">
        <v>423</v>
      </c>
      <c r="D13" s="15" t="s">
        <v>24</v>
      </c>
      <c r="E13" s="16">
        <v>908</v>
      </c>
      <c r="F13" s="14" t="s">
        <v>115</v>
      </c>
      <c r="G13" s="15" t="s">
        <v>150</v>
      </c>
      <c r="H13" s="15"/>
      <c r="I13" s="19" t="s">
        <v>332</v>
      </c>
      <c r="J13" s="17" t="s">
        <v>289</v>
      </c>
      <c r="K13" s="14" t="s">
        <v>382</v>
      </c>
      <c r="L13" s="16" t="s">
        <v>382</v>
      </c>
      <c r="M13" s="17" t="s">
        <v>382</v>
      </c>
      <c r="N13" s="17" t="s">
        <v>381</v>
      </c>
      <c r="O13" s="106" t="s">
        <v>750</v>
      </c>
      <c r="P13" s="17">
        <v>14</v>
      </c>
      <c r="Q13" s="17">
        <v>8</v>
      </c>
      <c r="R13" s="17">
        <v>28</v>
      </c>
    </row>
    <row r="14" spans="1:19" ht="37.5" x14ac:dyDescent="0.25">
      <c r="A14" s="110">
        <v>10</v>
      </c>
      <c r="B14" s="101" t="s">
        <v>166</v>
      </c>
      <c r="C14" s="14" t="s">
        <v>433</v>
      </c>
      <c r="D14" s="15" t="s">
        <v>24</v>
      </c>
      <c r="E14" s="16">
        <v>700</v>
      </c>
      <c r="F14" s="14" t="s">
        <v>7</v>
      </c>
      <c r="G14" s="15" t="s">
        <v>167</v>
      </c>
      <c r="H14" s="15"/>
      <c r="I14" s="19" t="s">
        <v>337</v>
      </c>
      <c r="J14" s="17" t="s">
        <v>289</v>
      </c>
      <c r="K14" s="14" t="s">
        <v>382</v>
      </c>
      <c r="L14" s="16" t="s">
        <v>382</v>
      </c>
      <c r="M14" s="17" t="s">
        <v>382</v>
      </c>
      <c r="N14" s="17" t="s">
        <v>381</v>
      </c>
      <c r="O14" s="106" t="s">
        <v>751</v>
      </c>
      <c r="P14" s="17">
        <v>10</v>
      </c>
      <c r="Q14" s="17">
        <v>1</v>
      </c>
      <c r="R14" s="17">
        <v>9</v>
      </c>
    </row>
    <row r="15" spans="1:19" ht="37.5" x14ac:dyDescent="0.25">
      <c r="A15" s="110">
        <v>11</v>
      </c>
      <c r="B15" s="101" t="s">
        <v>203</v>
      </c>
      <c r="C15" s="4" t="s">
        <v>449</v>
      </c>
      <c r="D15" s="41" t="s">
        <v>204</v>
      </c>
      <c r="E15" s="8">
        <v>2750</v>
      </c>
      <c r="F15" s="4" t="s">
        <v>205</v>
      </c>
      <c r="G15" s="41" t="s">
        <v>26</v>
      </c>
      <c r="H15" s="41"/>
      <c r="I15" s="5" t="s">
        <v>318</v>
      </c>
      <c r="J15" s="40" t="s">
        <v>289</v>
      </c>
      <c r="K15" s="4" t="s">
        <v>382</v>
      </c>
      <c r="L15" s="8" t="s">
        <v>381</v>
      </c>
      <c r="M15" s="17" t="s">
        <v>382</v>
      </c>
      <c r="N15" s="17" t="s">
        <v>381</v>
      </c>
      <c r="O15" s="106" t="s">
        <v>752</v>
      </c>
      <c r="P15" s="40">
        <v>1</v>
      </c>
      <c r="Q15" s="40">
        <v>0</v>
      </c>
      <c r="R15" s="40">
        <v>15</v>
      </c>
    </row>
    <row r="16" spans="1:19" ht="15.75" x14ac:dyDescent="0.25">
      <c r="A16" s="110">
        <v>12</v>
      </c>
      <c r="B16" s="43"/>
      <c r="C16" s="2"/>
      <c r="D16" s="2"/>
      <c r="E16" s="2"/>
      <c r="F16" s="2"/>
      <c r="G16" s="2"/>
      <c r="H16" s="2"/>
      <c r="I16" s="2"/>
      <c r="J16" s="2"/>
      <c r="K16" s="2"/>
      <c r="L16" s="2"/>
      <c r="M16" s="2"/>
      <c r="N16" s="2"/>
      <c r="O16" s="2"/>
      <c r="P16" s="2"/>
      <c r="Q16" s="2"/>
      <c r="R16" s="2"/>
    </row>
    <row r="17" spans="1:18" ht="37.5" x14ac:dyDescent="0.25">
      <c r="A17" s="110">
        <v>13</v>
      </c>
      <c r="B17" s="101" t="s">
        <v>169</v>
      </c>
      <c r="C17" s="14">
        <v>66</v>
      </c>
      <c r="D17" s="15" t="s">
        <v>29</v>
      </c>
      <c r="E17" s="16">
        <v>70</v>
      </c>
      <c r="F17" s="14" t="s">
        <v>55</v>
      </c>
      <c r="G17" s="15" t="s">
        <v>170</v>
      </c>
      <c r="H17" s="15"/>
      <c r="I17" s="19" t="s">
        <v>339</v>
      </c>
      <c r="J17" s="17" t="s">
        <v>289</v>
      </c>
      <c r="K17" s="14" t="s">
        <v>382</v>
      </c>
      <c r="L17" s="16" t="s">
        <v>382</v>
      </c>
      <c r="M17" s="17" t="s">
        <v>382</v>
      </c>
      <c r="N17" s="17" t="s">
        <v>381</v>
      </c>
      <c r="O17" s="106" t="s">
        <v>753</v>
      </c>
      <c r="P17" s="17">
        <v>14</v>
      </c>
      <c r="Q17" s="17">
        <v>15</v>
      </c>
      <c r="R17" s="17">
        <v>35</v>
      </c>
    </row>
    <row r="18" spans="1:18" ht="47.25" x14ac:dyDescent="0.25">
      <c r="A18" s="110">
        <v>14</v>
      </c>
      <c r="B18" s="101" t="s">
        <v>146</v>
      </c>
      <c r="C18" s="14" t="s">
        <v>421</v>
      </c>
      <c r="D18" s="15" t="s">
        <v>14</v>
      </c>
      <c r="E18" s="16">
        <v>150</v>
      </c>
      <c r="F18" s="14" t="s">
        <v>271</v>
      </c>
      <c r="G18" s="15" t="s">
        <v>56</v>
      </c>
      <c r="H18" s="15" t="s">
        <v>878</v>
      </c>
      <c r="I18" s="7" t="s">
        <v>303</v>
      </c>
      <c r="J18" s="17" t="s">
        <v>289</v>
      </c>
      <c r="K18" s="14" t="s">
        <v>382</v>
      </c>
      <c r="L18" s="16" t="s">
        <v>382</v>
      </c>
      <c r="M18" s="50" t="s">
        <v>382</v>
      </c>
      <c r="N18" s="50" t="s">
        <v>381</v>
      </c>
      <c r="O18" s="106" t="s">
        <v>754</v>
      </c>
      <c r="P18" s="17">
        <v>9</v>
      </c>
      <c r="Q18" s="17">
        <v>9</v>
      </c>
      <c r="R18" s="17">
        <v>10</v>
      </c>
    </row>
    <row r="19" spans="1:18" ht="37.5" x14ac:dyDescent="0.25">
      <c r="A19" s="110">
        <v>15</v>
      </c>
      <c r="B19" s="41" t="s">
        <v>160</v>
      </c>
      <c r="C19" s="14" t="s">
        <v>429</v>
      </c>
      <c r="D19" s="15" t="s">
        <v>161</v>
      </c>
      <c r="E19" s="16">
        <v>750</v>
      </c>
      <c r="F19" s="14" t="s">
        <v>74</v>
      </c>
      <c r="G19" s="15" t="s">
        <v>162</v>
      </c>
      <c r="H19" s="15"/>
      <c r="I19" s="19" t="s">
        <v>334</v>
      </c>
      <c r="J19" s="17" t="s">
        <v>289</v>
      </c>
      <c r="K19" s="14" t="s">
        <v>382</v>
      </c>
      <c r="L19" s="16" t="s">
        <v>382</v>
      </c>
      <c r="M19" s="50" t="s">
        <v>382</v>
      </c>
      <c r="N19" s="50" t="s">
        <v>381</v>
      </c>
      <c r="O19" s="107" t="s">
        <v>755</v>
      </c>
      <c r="P19" s="17">
        <v>2</v>
      </c>
      <c r="Q19" s="17">
        <v>2</v>
      </c>
      <c r="R19" s="17">
        <v>12</v>
      </c>
    </row>
    <row r="20" spans="1:18" ht="45" x14ac:dyDescent="0.25">
      <c r="A20" s="110">
        <v>16</v>
      </c>
      <c r="B20" s="101" t="s">
        <v>168</v>
      </c>
      <c r="C20" s="50" t="s">
        <v>434</v>
      </c>
      <c r="D20" s="51" t="s">
        <v>21</v>
      </c>
      <c r="E20" s="52">
        <v>232</v>
      </c>
      <c r="F20" s="50" t="s">
        <v>55</v>
      </c>
      <c r="G20" s="51" t="s">
        <v>56</v>
      </c>
      <c r="H20" s="51"/>
      <c r="I20" s="53" t="s">
        <v>303</v>
      </c>
      <c r="J20" s="54" t="s">
        <v>289</v>
      </c>
      <c r="K20" s="50" t="s">
        <v>382</v>
      </c>
      <c r="L20" s="16" t="s">
        <v>382</v>
      </c>
      <c r="M20" s="50" t="s">
        <v>382</v>
      </c>
      <c r="N20" s="50" t="s">
        <v>381</v>
      </c>
      <c r="O20" s="107" t="s">
        <v>756</v>
      </c>
      <c r="P20" s="54">
        <v>9</v>
      </c>
      <c r="Q20" s="54">
        <v>9</v>
      </c>
      <c r="R20" s="54">
        <v>10</v>
      </c>
    </row>
    <row r="21" spans="1:18" ht="47.25" x14ac:dyDescent="0.25">
      <c r="A21" s="110">
        <v>17</v>
      </c>
      <c r="B21" s="101" t="s">
        <v>131</v>
      </c>
      <c r="C21" s="14" t="s">
        <v>414</v>
      </c>
      <c r="D21" s="15" t="s">
        <v>24</v>
      </c>
      <c r="E21" s="16">
        <v>710</v>
      </c>
      <c r="F21" s="14" t="s">
        <v>115</v>
      </c>
      <c r="G21" s="15" t="s">
        <v>370</v>
      </c>
      <c r="H21" s="15"/>
      <c r="I21" s="7" t="s">
        <v>325</v>
      </c>
      <c r="J21" s="17" t="s">
        <v>289</v>
      </c>
      <c r="K21" s="14" t="s">
        <v>382</v>
      </c>
      <c r="L21" s="16" t="s">
        <v>382</v>
      </c>
      <c r="M21" s="17" t="s">
        <v>382</v>
      </c>
      <c r="N21" s="39" t="s">
        <v>381</v>
      </c>
      <c r="O21" s="119" t="s">
        <v>773</v>
      </c>
      <c r="P21" s="17">
        <v>13</v>
      </c>
      <c r="Q21" s="17">
        <v>14</v>
      </c>
      <c r="R21" s="17">
        <v>18</v>
      </c>
    </row>
    <row r="22" spans="1:18" ht="37.5" x14ac:dyDescent="0.25">
      <c r="A22" s="110">
        <v>18</v>
      </c>
      <c r="B22" s="101" t="s">
        <v>274</v>
      </c>
      <c r="C22" s="14" t="s">
        <v>443</v>
      </c>
      <c r="D22" s="15" t="s">
        <v>24</v>
      </c>
      <c r="E22" s="16">
        <v>1829</v>
      </c>
      <c r="F22" s="14" t="s">
        <v>115</v>
      </c>
      <c r="G22" s="15" t="s">
        <v>189</v>
      </c>
      <c r="H22" s="15"/>
      <c r="I22" s="19" t="s">
        <v>366</v>
      </c>
      <c r="J22" s="17" t="s">
        <v>289</v>
      </c>
      <c r="K22" s="14" t="s">
        <v>382</v>
      </c>
      <c r="L22" s="16" t="s">
        <v>382</v>
      </c>
      <c r="M22" s="17" t="s">
        <v>382</v>
      </c>
      <c r="N22" s="39" t="s">
        <v>381</v>
      </c>
      <c r="O22" s="119" t="s">
        <v>775</v>
      </c>
      <c r="P22" s="17">
        <v>1</v>
      </c>
      <c r="Q22" s="17">
        <v>1</v>
      </c>
      <c r="R22" s="17">
        <v>9</v>
      </c>
    </row>
    <row r="23" spans="1:18" ht="15.75" x14ac:dyDescent="0.25">
      <c r="A23" s="110">
        <v>19</v>
      </c>
      <c r="B23" s="101" t="s">
        <v>124</v>
      </c>
      <c r="C23" s="98"/>
      <c r="D23" s="116"/>
      <c r="E23" s="117" t="s">
        <v>378</v>
      </c>
      <c r="F23" s="98" t="s">
        <v>27</v>
      </c>
      <c r="G23" s="118" t="s">
        <v>772</v>
      </c>
      <c r="H23" s="118"/>
      <c r="I23" s="116"/>
      <c r="J23" s="98"/>
      <c r="K23" s="98"/>
      <c r="L23" s="98"/>
      <c r="M23" s="98"/>
      <c r="N23" s="98"/>
      <c r="O23" s="119" t="s">
        <v>774</v>
      </c>
      <c r="P23" s="120"/>
      <c r="Q23" s="120"/>
      <c r="R23" s="120"/>
    </row>
    <row r="24" spans="1:18" ht="57" x14ac:dyDescent="0.25">
      <c r="A24" s="110">
        <v>20</v>
      </c>
      <c r="B24" s="57" t="s">
        <v>73</v>
      </c>
      <c r="C24" s="14" t="s">
        <v>885</v>
      </c>
      <c r="D24" s="15" t="s">
        <v>10</v>
      </c>
      <c r="E24" s="16">
        <v>1620</v>
      </c>
      <c r="F24" s="14" t="s">
        <v>74</v>
      </c>
      <c r="G24" s="15" t="s">
        <v>75</v>
      </c>
      <c r="H24" s="15" t="s">
        <v>862</v>
      </c>
      <c r="I24" s="7" t="s">
        <v>308</v>
      </c>
      <c r="J24" s="17" t="s">
        <v>289</v>
      </c>
      <c r="K24" s="14">
        <v>1</v>
      </c>
      <c r="L24" s="16">
        <v>1</v>
      </c>
      <c r="M24" s="17">
        <v>1</v>
      </c>
      <c r="N24" s="17" t="s">
        <v>381</v>
      </c>
      <c r="O24" s="233" t="s">
        <v>884</v>
      </c>
      <c r="P24" s="17">
        <v>0</v>
      </c>
      <c r="Q24" s="17">
        <v>0</v>
      </c>
      <c r="R24" s="17">
        <v>10</v>
      </c>
    </row>
  </sheetData>
  <conditionalFormatting sqref="M21:N22 M8:N12">
    <cfRule type="uniqueValues" dxfId="1" priority="1"/>
  </conditionalFormatting>
  <conditionalFormatting sqref="M5:N7">
    <cfRule type="uniqueValues" dxfId="0" priority="2"/>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EXPLOTACION OTORGADA</vt:lpstr>
      <vt:lpstr>EXPLORACION</vt:lpstr>
      <vt:lpstr>Reporte Junio 2020</vt:lpstr>
      <vt:lpstr>Caducas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Jesus Manuel Fernadez Cruel</dc:creator>
  <cp:lastModifiedBy>Julio Cesar Santana de Leon</cp:lastModifiedBy>
  <cp:lastPrinted>2018-09-04T19:56:46Z</cp:lastPrinted>
  <dcterms:created xsi:type="dcterms:W3CDTF">2015-08-25T14:10:38Z</dcterms:created>
  <dcterms:modified xsi:type="dcterms:W3CDTF">2020-07-20T14:42:56Z</dcterms:modified>
</cp:coreProperties>
</file>